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fileSharing readOnlyRecommended="1"/>
  <workbookPr/>
  <mc:AlternateContent xmlns:mc="http://schemas.openxmlformats.org/markup-compatibility/2006">
    <mc:Choice Requires="x15">
      <x15ac:absPath xmlns:x15ac="http://schemas.microsoft.com/office/spreadsheetml/2010/11/ac" url="C:\Users\l.santen\OneDrive - ISM eGroup\Sana DE\Content\Templates\Final\"/>
    </mc:Choice>
  </mc:AlternateContent>
  <xr:revisionPtr revIDLastSave="0" documentId="10_ncr:100000_{223A5028-353C-47F3-97AE-577FD602231C}" xr6:coauthVersionLast="31" xr6:coauthVersionMax="45" xr10:uidLastSave="{00000000-0000-0000-0000-000000000000}"/>
  <bookViews>
    <workbookView xWindow="0" yWindow="456" windowWidth="29136" windowHeight="21264" tabRatio="945" xr2:uid="{00000000-000D-0000-FFFF-FFFF00000000}"/>
  </bookViews>
  <sheets>
    <sheet name="1. Einleitung" sheetId="19" r:id="rId1"/>
    <sheet name="2. Kennzahlen" sheetId="1" r:id="rId2"/>
    <sheet name="Sheet1" sheetId="18" state="hidden" r:id="rId3"/>
    <sheet name="3. Kosteneffekte" sheetId="7" r:id="rId4"/>
    <sheet name="4. Umsatzeffekte" sheetId="21" r:id="rId5"/>
    <sheet name="Data" sheetId="6" state="hidden" r:id="rId6"/>
    <sheet name="5. Ergebnisse" sheetId="23" r:id="rId7"/>
  </sheets>
  <definedNames>
    <definedName name="CrossUpsell">#REF!</definedName>
    <definedName name="CustomerRequests" localSheetId="6">'5. Ergebnisse'!#REF!</definedName>
    <definedName name="CustomerRequests">'3. Kosteneffekte'!$D$30</definedName>
    <definedName name="_xlnm.Print_Area" localSheetId="0">'1. Einleitung'!$A$1:$D$13</definedName>
    <definedName name="_xlnm.Print_Area" localSheetId="1">'2. Kennzahlen'!$A$1:$D$18</definedName>
    <definedName name="_xlnm.Print_Area" localSheetId="3">'3. Kosteneffekte'!$A$1:$F$47</definedName>
    <definedName name="_xlnm.Print_Area" localSheetId="4">'4. Umsatzeffekte'!$A$1:$F$28</definedName>
    <definedName name="_xlnm.Print_Area" localSheetId="6">'5. Ergebnisse'!$A$1:$F$52</definedName>
    <definedName name="LegacySystems">#REF!</definedName>
    <definedName name="OrderErrors" localSheetId="4">'4. Umsatzeffekte'!#REF!</definedName>
    <definedName name="OrderErrors" localSheetId="6">'5. Ergebnisse'!#REF!</definedName>
    <definedName name="OrderErrors">'3. Kosteneffekte'!$D$21</definedName>
    <definedName name="OrderProcessing" localSheetId="4">'4. Umsatzeffekte'!#REF!</definedName>
    <definedName name="OrderProcessing" localSheetId="6">'5. Ergebnisse'!#REF!</definedName>
    <definedName name="OrderProcessing">'3. Kosteneffekte'!$D$8</definedName>
    <definedName name="Personalisation">'4. Umsatzeffekte'!$D$25</definedName>
    <definedName name="Results">#REF!</definedName>
    <definedName name="SalesForce" localSheetId="4">'4. Umsatzeffekte'!$D$16</definedName>
    <definedName name="SalesForce" localSheetId="6">'5. Ergebnisse'!#REF!</definedName>
    <definedName name="SalesForce">'3. Kosteneffekte'!#REF!</definedName>
    <definedName name="SalesForceAutomation" localSheetId="4">#REF!</definedName>
    <definedName name="SalesForceAutomation" localSheetId="6">#REF!</definedName>
    <definedName name="SalesForceAutomation">#REF!</definedName>
    <definedName name="Tab24_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1" l="1"/>
  <c r="D26" i="21" l="1"/>
  <c r="D32" i="23"/>
  <c r="D8" i="21"/>
  <c r="D30" i="23"/>
  <c r="D45" i="7"/>
  <c r="D9" i="23"/>
  <c r="D33" i="7"/>
  <c r="D34" i="7"/>
  <c r="D8" i="23" s="1"/>
  <c r="D17" i="21"/>
  <c r="D31" i="23"/>
  <c r="D23" i="7"/>
  <c r="D7" i="23" s="1"/>
  <c r="L8" i="6"/>
  <c r="L9" i="6" s="1"/>
  <c r="D9" i="6"/>
  <c r="L10" i="6"/>
  <c r="D8" i="6"/>
  <c r="D12" i="6"/>
  <c r="D11" i="6"/>
  <c r="D10" i="6"/>
  <c r="D10" i="7"/>
  <c r="D11" i="7" s="1"/>
  <c r="D12" i="7" s="1"/>
  <c r="L5" i="6"/>
  <c r="L6" i="6" s="1"/>
  <c r="L7" i="6"/>
  <c r="D33" i="23" l="1"/>
  <c r="D6" i="23"/>
  <c r="D10" i="23" s="1"/>
  <c r="D5" i="6"/>
  <c r="D7" i="6"/>
  <c r="L12" i="6"/>
  <c r="D6" i="6"/>
  <c r="D4" i="6" l="1"/>
</calcChain>
</file>

<file path=xl/sharedStrings.xml><?xml version="1.0" encoding="utf-8"?>
<sst xmlns="http://schemas.openxmlformats.org/spreadsheetml/2006/main" count="130" uniqueCount="116">
  <si>
    <r>
      <rPr>
        <sz val="11"/>
        <color theme="1"/>
        <rFont val="Calibri"/>
        <family val="2"/>
        <scheme val="minor"/>
      </rPr>
      <t>Agriculture</t>
    </r>
  </si>
  <si>
    <r>
      <rPr>
        <sz val="11"/>
        <color theme="1"/>
        <rFont val="Calibri"/>
        <family val="2"/>
        <scheme val="minor"/>
      </rPr>
      <t>Automotive &amp; parts</t>
    </r>
  </si>
  <si>
    <r>
      <rPr>
        <sz val="11"/>
        <color theme="1"/>
        <rFont val="Calibri"/>
        <family val="2"/>
        <scheme val="minor"/>
      </rPr>
      <t>Containers &amp; packaging</t>
    </r>
  </si>
  <si>
    <r>
      <rPr>
        <sz val="11"/>
        <color theme="1"/>
        <rFont val="Calibri"/>
        <family val="2"/>
        <scheme val="minor"/>
      </rPr>
      <t>Business Services</t>
    </r>
  </si>
  <si>
    <r>
      <rPr>
        <sz val="11"/>
        <color theme="1"/>
        <rFont val="Calibri"/>
        <family val="2"/>
        <scheme val="minor"/>
      </rPr>
      <t>Construction , Materials &amp; Industrials</t>
    </r>
  </si>
  <si>
    <r>
      <rPr>
        <sz val="11"/>
        <color theme="1"/>
        <rFont val="Calibri"/>
        <family val="2"/>
        <scheme val="minor"/>
      </rPr>
      <t>Electronics</t>
    </r>
  </si>
  <si>
    <r>
      <rPr>
        <sz val="11"/>
        <color theme="1"/>
        <rFont val="Calibri"/>
        <family val="2"/>
        <scheme val="minor"/>
      </rPr>
      <t>Fashion &amp; Apparel</t>
    </r>
  </si>
  <si>
    <r>
      <rPr>
        <sz val="11"/>
        <color theme="1"/>
        <rFont val="Calibri"/>
        <family val="2"/>
        <scheme val="minor"/>
      </rPr>
      <t>Financials</t>
    </r>
  </si>
  <si>
    <r>
      <rPr>
        <sz val="11"/>
        <color theme="1"/>
        <rFont val="Calibri"/>
        <family val="2"/>
        <scheme val="minor"/>
      </rPr>
      <t>Food &amp; Beverage</t>
    </r>
  </si>
  <si>
    <r>
      <rPr>
        <sz val="11"/>
        <color theme="1"/>
        <rFont val="Calibri"/>
        <family val="2"/>
        <scheme val="minor"/>
      </rPr>
      <t>Healthcare</t>
    </r>
  </si>
  <si>
    <r>
      <rPr>
        <sz val="11"/>
        <color theme="1"/>
        <rFont val="Calibri"/>
        <family val="2"/>
        <scheme val="minor"/>
      </rPr>
      <t>Household goods &amp; furnishing</t>
    </r>
  </si>
  <si>
    <r>
      <rPr>
        <sz val="11"/>
        <color theme="1"/>
        <rFont val="Calibri"/>
        <family val="2"/>
        <scheme val="minor"/>
      </rPr>
      <t>Industrial transportation</t>
    </r>
  </si>
  <si>
    <r>
      <rPr>
        <sz val="11"/>
        <color theme="1"/>
        <rFont val="Calibri"/>
        <family val="2"/>
        <scheme val="minor"/>
      </rPr>
      <t>Machinery &amp; Supplies</t>
    </r>
  </si>
  <si>
    <r>
      <rPr>
        <sz val="11"/>
        <color theme="1"/>
        <rFont val="Calibri"/>
        <family val="2"/>
        <scheme val="minor"/>
      </rPr>
      <t>Media</t>
    </r>
  </si>
  <si>
    <r>
      <rPr>
        <sz val="11"/>
        <color theme="1"/>
        <rFont val="Calibri"/>
        <family val="2"/>
        <scheme val="minor"/>
      </rPr>
      <t>Natural resources &amp; chemicals</t>
    </r>
  </si>
  <si>
    <r>
      <rPr>
        <sz val="11"/>
        <color theme="1"/>
        <rFont val="Calibri"/>
        <family val="2"/>
        <scheme val="minor"/>
      </rPr>
      <t>Personal &amp; leisure goods</t>
    </r>
  </si>
  <si>
    <r>
      <rPr>
        <sz val="11"/>
        <color theme="1"/>
        <rFont val="Calibri"/>
        <family val="2"/>
        <scheme val="minor"/>
      </rPr>
      <t>Public sector</t>
    </r>
  </si>
  <si>
    <r>
      <rPr>
        <sz val="11"/>
        <color theme="1"/>
        <rFont val="Calibri"/>
        <family val="2"/>
        <scheme val="minor"/>
      </rPr>
      <t>Software &amp; Computer services</t>
    </r>
  </si>
  <si>
    <r>
      <rPr>
        <sz val="11"/>
        <color theme="1"/>
        <rFont val="Calibri"/>
        <family val="2"/>
        <scheme val="minor"/>
      </rPr>
      <t>Telecommunications &amp; Utilities</t>
    </r>
  </si>
  <si>
    <r>
      <rPr>
        <sz val="11"/>
        <color theme="1"/>
        <rFont val="Calibri"/>
        <family val="2"/>
        <scheme val="minor"/>
      </rPr>
      <t>Travel &amp; Leisure</t>
    </r>
  </si>
  <si>
    <r>
      <rPr>
        <sz val="11"/>
        <color theme="1"/>
        <rFont val="Calibri"/>
        <family val="2"/>
        <scheme val="minor"/>
      </rPr>
      <t>Total</t>
    </r>
  </si>
  <si>
    <r>
      <rPr>
        <sz val="11"/>
        <color theme="1"/>
        <rFont val="BentonSans"/>
        <family val="3"/>
      </rPr>
      <t>CURRENT COSTS</t>
    </r>
  </si>
  <si>
    <r>
      <rPr>
        <sz val="11"/>
        <color theme="1"/>
        <rFont val="Calibri"/>
        <family val="2"/>
        <scheme val="minor"/>
      </rPr>
      <t>Order processing</t>
    </r>
  </si>
  <si>
    <r>
      <rPr>
        <sz val="11"/>
        <color theme="1"/>
        <rFont val="Calibri"/>
        <family val="2"/>
        <scheme val="minor"/>
      </rPr>
      <t>Cost saving</t>
    </r>
  </si>
  <si>
    <r>
      <rPr>
        <sz val="11"/>
        <color theme="1"/>
        <rFont val="BentonSans"/>
        <family val="3"/>
      </rPr>
      <t>Order processing - FTE Admin</t>
    </r>
  </si>
  <si>
    <r>
      <rPr>
        <sz val="11"/>
        <color theme="1"/>
        <rFont val="Calibri"/>
        <family val="2"/>
        <scheme val="minor"/>
      </rPr>
      <t>Order errors</t>
    </r>
  </si>
  <si>
    <r>
      <rPr>
        <sz val="11"/>
        <color theme="1"/>
        <rFont val="Calibri"/>
        <family val="2"/>
        <scheme val="minor"/>
      </rPr>
      <t>Cost saving</t>
    </r>
  </si>
  <si>
    <r>
      <rPr>
        <sz val="11"/>
        <color theme="1"/>
        <rFont val="BentonSans"/>
        <family val="3"/>
      </rPr>
      <t>Order processing - Costs Admin</t>
    </r>
  </si>
  <si>
    <r>
      <rPr>
        <sz val="11"/>
        <color theme="1"/>
        <rFont val="Calibri"/>
        <family val="2"/>
        <scheme val="minor"/>
      </rPr>
      <t>Customer service requests</t>
    </r>
  </si>
  <si>
    <r>
      <rPr>
        <sz val="11"/>
        <color theme="1"/>
        <rFont val="Calibri"/>
        <family val="2"/>
        <scheme val="minor"/>
      </rPr>
      <t>Cost saving</t>
    </r>
  </si>
  <si>
    <r>
      <rPr>
        <sz val="11"/>
        <color theme="1"/>
        <rFont val="BentonSans"/>
        <family val="3"/>
      </rPr>
      <t>Order errors - current cost</t>
    </r>
  </si>
  <si>
    <r>
      <rPr>
        <sz val="11"/>
        <color theme="1"/>
        <rFont val="Calibri"/>
        <family val="2"/>
        <scheme val="minor"/>
      </rPr>
      <t>Legacy Systems</t>
    </r>
  </si>
  <si>
    <r>
      <rPr>
        <sz val="11"/>
        <color theme="1"/>
        <rFont val="Calibri"/>
        <family val="2"/>
        <scheme val="minor"/>
      </rPr>
      <t>Cost saving</t>
    </r>
  </si>
  <si>
    <r>
      <rPr>
        <sz val="11"/>
        <color theme="1"/>
        <rFont val="BentonSans"/>
        <family val="3"/>
      </rPr>
      <t>Customer requests - FTE</t>
    </r>
  </si>
  <si>
    <r>
      <rPr>
        <sz val="11"/>
        <color theme="1"/>
        <rFont val="Calibri"/>
        <family val="2"/>
        <scheme val="minor"/>
      </rPr>
      <t>Sales Force Automation</t>
    </r>
  </si>
  <si>
    <r>
      <rPr>
        <sz val="11"/>
        <color theme="1"/>
        <rFont val="Calibri"/>
        <family val="2"/>
        <scheme val="minor"/>
      </rPr>
      <t>More turnover</t>
    </r>
  </si>
  <si>
    <r>
      <rPr>
        <sz val="11"/>
        <color theme="1"/>
        <rFont val="BentonSans"/>
        <family val="3"/>
      </rPr>
      <t>Customer requests - costs</t>
    </r>
  </si>
  <si>
    <r>
      <rPr>
        <sz val="11"/>
        <color theme="1"/>
        <rFont val="Calibri"/>
        <family val="2"/>
        <scheme val="minor"/>
      </rPr>
      <t>Personalisation</t>
    </r>
  </si>
  <si>
    <r>
      <rPr>
        <sz val="11"/>
        <color theme="1"/>
        <rFont val="Calibri"/>
        <family val="2"/>
        <scheme val="minor"/>
      </rPr>
      <t>More turnover</t>
    </r>
  </si>
  <si>
    <r>
      <rPr>
        <sz val="11"/>
        <color theme="1"/>
        <rFont val="BentonSans"/>
        <family val="3"/>
      </rPr>
      <t>Legacy systems</t>
    </r>
  </si>
  <si>
    <r>
      <rPr>
        <sz val="11"/>
        <color theme="1"/>
        <rFont val="Calibri"/>
        <family val="2"/>
        <scheme val="minor"/>
      </rPr>
      <t>Cross &amp; Up-sell</t>
    </r>
  </si>
  <si>
    <r>
      <rPr>
        <sz val="11"/>
        <color theme="1"/>
        <rFont val="Calibri"/>
        <family val="2"/>
        <scheme val="minor"/>
      </rPr>
      <t>More turnover</t>
    </r>
  </si>
  <si>
    <r>
      <rPr>
        <sz val="11"/>
        <color theme="1"/>
        <rFont val="Calibri"/>
        <family val="2"/>
        <scheme val="minor"/>
      </rPr>
      <t>24/7 availability</t>
    </r>
  </si>
  <si>
    <r>
      <rPr>
        <sz val="11"/>
        <color theme="1"/>
        <rFont val="Calibri"/>
        <family val="2"/>
        <scheme val="minor"/>
      </rPr>
      <t>More turnover</t>
    </r>
  </si>
  <si>
    <r>
      <rPr>
        <sz val="11"/>
        <color theme="1"/>
        <rFont val="BentonSans"/>
        <family val="3"/>
      </rPr>
      <t>Totale kosten</t>
    </r>
  </si>
  <si>
    <t>KOSTENEFFEKTE</t>
  </si>
  <si>
    <t>EFFEKT VON B2B E-COMMERCE AUF KOSTEN UND EINNAHMEN</t>
  </si>
  <si>
    <t>(Jährliche) Einsparung in Vollzeitäquivalenten (VZÄs) mit E-Commerce</t>
  </si>
  <si>
    <t>Wenn Sie für Ihre Kunden rund um die Uhr, 7 Tage die Woche erreichbar sind, können diese einfacher bestellen und dies hat einen positiven Effekt auf Ihren Gesamtumsatz.</t>
  </si>
  <si>
    <t>IHRE ERGEBNISSE BESPRECHEN?
Kontaktieren Sie unseren Vertrieb, um zu erfahren, was E-Commerce für Ihr Unternehmen bedeuten kann.</t>
  </si>
  <si>
    <t>FRAGEN?
Wenden Sie sich an einen unserer Vertriebsmitarbeiter, um zu erfahren, was E-Commerce Ihrem Unternehmen bieten kann.</t>
  </si>
  <si>
    <t>Füllen Sie bitte die hellrot hinterlegten Zellen aus.</t>
  </si>
  <si>
    <t>DER BUSINESS-CASE FÜR EINE NEUE B2B E-COMMERCE PLATTFORM</t>
  </si>
  <si>
    <t>Sie haben entschieden, Ihr Geschäft durch eine E-Commerce-Lösung zu ergänzen. Ein hervorragender Plan – doch wie können Sie die Vorteile von E-Commerce so in Zahlen ausdrücken, dass Ihre internen Stakeholder überzeugt werden?
Egal, ob sie bereits passionierter Experte im Online-Handel sind oder E-Commerce gerade erst für sich entdecken – Sie dürften wissen, welch gewaltigen Unterschied ein Online-Verkaufsportal machen kann. Doch ist Ihnen auch bewusst, was ein Webshop tatsächlich für Ihr Unternehmen bedeuten kann und kennen Sie die zahlreichen Vorteile von B2B E-Commerce?</t>
  </si>
  <si>
    <t>Anleitung</t>
  </si>
  <si>
    <t>Weiße Zellen werden automatisch berechnet.</t>
  </si>
  <si>
    <r>
      <t xml:space="preserve">Mit E-Commerce ist Ihr Unternehmen in der Lage, mehr Geschäftsmöglichkeiten zu erschließen, den B2B-Handel zu verbessern, neue Märkte und Kunden zu erreichen sowie Kosten zu senken. Und es ist viel einfacher, den Wert einer E-Commerce-Lösung für Ihr Unternehmen zu berechnen, als viele vermuten.
Dieser ROI-Rechner stellt Ihnen Zahlen und Tools zur Verfügung, um einen fundierten Business Case zu erstellen und Ihre internen Stakeholder zu überzeugen.
</t>
    </r>
    <r>
      <rPr>
        <b/>
        <sz val="11"/>
        <color theme="1"/>
        <rFont val="Infra"/>
        <family val="2"/>
      </rPr>
      <t>Los geht’s.</t>
    </r>
  </si>
  <si>
    <t>SCHLÜSSELKENNZAHLEN</t>
  </si>
  <si>
    <t>Tragen Sie hier die Schlüsselkennzahlen ein und wechseln Sie zum folgenden Blatt.</t>
  </si>
  <si>
    <t>Daten</t>
  </si>
  <si>
    <t>Wie lautet der Name Ihres Unternehmens?</t>
  </si>
  <si>
    <t>In welchem Land ist der Sitz Ihres Unternehmens?</t>
  </si>
  <si>
    <t>In welcher Branche ist Ihr Unternehmen tätig?</t>
  </si>
  <si>
    <t>Wie hoch ist Ihr Gesamtjahresumsatz?</t>
  </si>
  <si>
    <t>Wie hoch ist der (erwartete) Anteil an Online-Verkäufen (in %)?</t>
  </si>
  <si>
    <t>Wie hoch ist der durchschnittliche Auftragswert?</t>
  </si>
  <si>
    <t>Wie viele Ihrer Mitarbeiter sind hauptsächlich mit der Auftragserfassung beschäftigt?</t>
  </si>
  <si>
    <t>Wie hoch sind die jährlichen Kosten für Mitarbeiter in der Auftragserfassung?</t>
  </si>
  <si>
    <t>Basierend auf diesen Schlüsselkennzahlen liegt die Anzahl der jährlich erwarteten Online-Bestellungen (für Ihr Unternehmen) bei:</t>
  </si>
  <si>
    <t>Auswirkungen auf die Auftragsabwicklung</t>
  </si>
  <si>
    <t>Durchschnittlich X Minuten für die Bearbeitung eines Auftrags</t>
  </si>
  <si>
    <t>Durchschnittlich X Minuten zum Überprüfen einer verarbeiteten Bestellung (d. h. der Bestelldetails)</t>
  </si>
  <si>
    <t>Zeitersparnis (je Auftrag) mit E-Commerce</t>
  </si>
  <si>
    <t>Jährliche Einsparungen bei der Auftragsabwicklung mit E-Commerce</t>
  </si>
  <si>
    <t>Auswirkungen auf Bestellfehler</t>
  </si>
  <si>
    <t>Nach der Implementierung von E-Commerce (1) berichten uns Kunden bei Bestellfehlern von einem Rückgang um durchschnittlich 16 %.</t>
  </si>
  <si>
    <t>(1) Sana Commerce</t>
  </si>
  <si>
    <t>Aktuelle Bestellfehlerquote (%)</t>
  </si>
  <si>
    <t>Geschätzte Kosten pro Fehler</t>
  </si>
  <si>
    <t>Jährliche Einsparung dank Reduzierung von Bestellfehlern mit E-Commerce</t>
  </si>
  <si>
    <t>Effekt auf eingehende Kundenanfragen</t>
  </si>
  <si>
    <t>Wie viele Anfragen gehen täglich bei Ihrem Kundenservice ein, manchmal sogar noch vor Bearbeitung eines Auftrags? Denken Sie dabei an Fragen zu Lagerbestand, Preisen, Rabatten, Rechnungsstatus, Lieferstatus usw. Mit E-Commerce Self-Service können Sie den Arbeits- und Zeitaufwand für die Bearbeitung dieser Fragen senken.</t>
  </si>
  <si>
    <t>Wie viele Kundenserviceanfragen erhalten Sie pro Tag?</t>
  </si>
  <si>
    <t>Durchschnittlich X Minuten für die Bearbeitung jeder Anfrage</t>
  </si>
  <si>
    <t>Wie viel Prozent dieser Anfragen lassen sich Ihrer Meinung nach online über Self-Service regeln?</t>
  </si>
  <si>
    <t>Pro Jahr eingesparte Minuten (*unter Annahme von 260 Arbeitstagen) infolge von E-Commerce Self-Service</t>
  </si>
  <si>
    <t>Jährliche Einsparungen bei Kundenserviceanfragen</t>
  </si>
  <si>
    <t>Altsysteme</t>
  </si>
  <si>
    <t>Ein vollautomatisiertes Verkaufsportal kann unter Umständen andere (Alt-)Systeme ersetzen, z. B. Systeme zur Auftragserfassung, im Kundenservice oder auch Informationsportale.</t>
  </si>
  <si>
    <t>Nach Schätzung von Forrester entfallen 80 % der IT-Ausgaben auf die Wartung und nur 20 % kommen neuen Projekten und Initiativen zugute (2).</t>
  </si>
  <si>
    <t>(2) Kenny &amp; Company</t>
  </si>
  <si>
    <t>Derzeitige Lizenzkosten (pro Jahr)</t>
  </si>
  <si>
    <t>Derzeitige Wartungs- und Entwicklungskosten (pro Jahr)</t>
  </si>
  <si>
    <t>Gesamtkosten Ihrer derzeitigen Altsysteme (pro Jahr)</t>
  </si>
  <si>
    <r>
      <t xml:space="preserve">Aufträge, die telefonisch, per Fax oder E-Mail eingehen, nehmen einen beträchtlichen Teil der Zeit Ihrer Vertriebsmitarbeiter in Anspruch. Online-Self-Service wirkt sich daher positiv auf Ihre Kunden </t>
    </r>
    <r>
      <rPr>
        <i/>
        <sz val="11"/>
        <color theme="1"/>
        <rFont val="Infra"/>
        <family val="2"/>
      </rPr>
      <t xml:space="preserve">und </t>
    </r>
    <r>
      <rPr>
        <sz val="11"/>
        <color theme="1"/>
        <rFont val="Infra"/>
        <family val="2"/>
      </rPr>
      <t>Ihre Unternehmensorganisation aus.</t>
    </r>
  </si>
  <si>
    <r>
      <t xml:space="preserve">Aufträge, die per Fax, E-Mail oder Telefon eingehen, müssen zunächst manuell in das ERP-System übertragen werden, was ein unnötiges Risiko für menschliche Fehler darstellt. Mit integriertem E-Commerce wird diese Aufgabe automatisiert und die manuelle Bearbeitung entfällt. (*Beachten Sie aber, dass auch andere Fehler korrigiert werden müssen und dies eine gewisse Zeit in Anspruch nimmt. Aus statistischen Gründen gehen wir </t>
    </r>
    <r>
      <rPr>
        <i/>
        <sz val="11"/>
        <color theme="1"/>
        <rFont val="Infra"/>
        <family val="2"/>
      </rPr>
      <t xml:space="preserve">mit </t>
    </r>
    <r>
      <rPr>
        <sz val="11"/>
        <color theme="1"/>
        <rFont val="Infra"/>
        <family val="2"/>
      </rPr>
      <t>E-Commerce von einer Fehlerquote von 0,5 % und nicht 0 % aus).</t>
    </r>
  </si>
  <si>
    <t>UMSATZEFFEKTE</t>
  </si>
  <si>
    <t>24/7-Verfügbarkeit</t>
  </si>
  <si>
    <t>Geschätzte Umsatzsteigerung dank 24/7-Verfügbarkeit (%)</t>
  </si>
  <si>
    <t>Umsatzsteigerung insgesamt</t>
  </si>
  <si>
    <t>Mehr Fokus und besserer Kundenservice</t>
  </si>
  <si>
    <t>Wenn Sie umsatzschwache Kunden mit wenig Nachbestellungen und Ersatzlieferungen E-Commerce-Portalen überlassen, kann Ihr Verkaufspersonal sich ganz auf die umsatzstarken Kunden konzentrieren. Mobiltechnologie macht die Betreuung dieser Kunden effektiver und effizienter; der Umsatz je Vertriebsmitarbeiter und je Kundenbesuch steigt. Da außerdem mehr Kunden bedient werden können, steigt auch die Produktivität Ihres Teams.</t>
  </si>
  <si>
    <t>Im Mittel ist der durchschnittliche Auftragswert unserer Kunden mit E-Commerce um 5 % gestiegen.</t>
  </si>
  <si>
    <t>Geschätzte Erhöhung des durchschnittlichen Auftragswerts (%)</t>
  </si>
  <si>
    <t>Neue Werbemöglichkeiten</t>
  </si>
  <si>
    <t>Starten Sie personalisierte Werbekampagnen einfach und zum richtigen Zeitpunkt. Mit einem Webshop machen Sie Kunden direkt auf Sonderaktionen aufmerksam. Unterstützen Sie Ihre Kunden beim Einkauf, indem Sie verwandte oder alternative Produkte anzeigen, und nutzen Sie weitere Cross- und Up-Selling-Möglichkeiten, um Ihren Umsatz zu steigern.</t>
  </si>
  <si>
    <t>Neue Werbeaktivitäten sorgen im Durchschnitt für 10 % bis 30 % mehr Umsatz.</t>
  </si>
  <si>
    <t>Geschätzte Umsatzsteigerung infolge neuer Werbemöglichkeiten (%)</t>
  </si>
  <si>
    <t>Jährliche Einsparungen bei der Auftragsabwicklung</t>
  </si>
  <si>
    <t>Jährliche Einsparungen bei Bestellfehlern</t>
  </si>
  <si>
    <t>Jährliche Einsparungen bei derzeitigen Altsystemen</t>
  </si>
  <si>
    <t>Erwartete Kosteneinsparungen insgesamt</t>
  </si>
  <si>
    <t>Umsatzsteigerung dank 24/7-Verfügbarkeit</t>
  </si>
  <si>
    <t>Umsatzsteigerung dank durchschnittlich höherem Auftragswert</t>
  </si>
  <si>
    <t>Umsatzsteigerung dank neuer Werbemöglichkeiten</t>
  </si>
  <si>
    <t>Erwartete Umsatzsteigerung insgesamt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</si>
</sst>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000_ ;_ * \-#,##0.000_ ;_ * &quot;-&quot;??_ ;_ @_ "/>
    <numFmt numFmtId="165" formatCode="&quot;€&quot;\ #,##0"/>
    <numFmt numFmtId="166" formatCode="&quot;€&quot;\ #,##0.00"/>
    <numFmt numFmtId="167" formatCode="[$$-409]#,##0"/>
    <numFmt numFmtId="168" formatCode="#,##0\ [$€-407]"/>
  </numFmts>
  <fonts count="29" x14ac:knownFonts="1">
    <font>
      <sz val="11"/>
      <color theme="1"/>
      <name val="Calibri"/>
      <family val="2"/>
      <scheme val="minor"/>
    </font>
    <font>
      <sz val="11"/>
      <color theme="1"/>
      <name val="Calibri"/>
      <family val="2"/>
      <scheme val="minor"/>
    </font>
    <font>
      <sz val="11"/>
      <color theme="1"/>
      <name val="Bebas Neue Book"/>
      <family val="3"/>
    </font>
    <font>
      <u/>
      <sz val="11"/>
      <color theme="10"/>
      <name val="Calibri"/>
      <family val="2"/>
      <scheme val="minor"/>
    </font>
    <font>
      <sz val="11"/>
      <color theme="1"/>
      <name val="BentonSans"/>
      <family val="3"/>
    </font>
    <font>
      <sz val="11"/>
      <color theme="1"/>
      <name val="Century Gothic"/>
      <family val="2"/>
    </font>
    <font>
      <sz val="10"/>
      <color theme="1"/>
      <name val="Century Gothic"/>
      <family val="2"/>
    </font>
    <font>
      <sz val="10"/>
      <color theme="1"/>
      <name val="Bebas Neue Book"/>
      <family val="3"/>
    </font>
    <font>
      <u/>
      <sz val="10"/>
      <color theme="1"/>
      <name val="Century Gothic"/>
      <family val="2"/>
    </font>
    <font>
      <i/>
      <sz val="9"/>
      <color theme="1"/>
      <name val="Century Gothic"/>
      <family val="2"/>
    </font>
    <font>
      <b/>
      <i/>
      <sz val="9"/>
      <color theme="1"/>
      <name val="Century Gothic"/>
      <family val="2"/>
    </font>
    <font>
      <i/>
      <sz val="9"/>
      <color theme="1"/>
      <name val="Bebas Neue Book"/>
      <family val="3"/>
    </font>
    <font>
      <b/>
      <sz val="14"/>
      <color theme="0"/>
      <name val="Infra"/>
      <family val="2"/>
    </font>
    <font>
      <sz val="11"/>
      <color theme="1"/>
      <name val="Infra"/>
      <family val="2"/>
    </font>
    <font>
      <b/>
      <sz val="11"/>
      <color theme="1"/>
      <name val="Infra"/>
      <family val="2"/>
    </font>
    <font>
      <u/>
      <sz val="11"/>
      <color theme="0"/>
      <name val="Infra"/>
      <family val="2"/>
    </font>
    <font>
      <b/>
      <sz val="10"/>
      <color theme="1"/>
      <name val="Infra"/>
      <family val="2"/>
    </font>
    <font>
      <sz val="10"/>
      <color theme="1"/>
      <name val="Infra"/>
      <family val="2"/>
    </font>
    <font>
      <sz val="9"/>
      <color theme="1"/>
      <name val="Infra"/>
      <family val="2"/>
    </font>
    <font>
      <sz val="11"/>
      <color theme="0"/>
      <name val="Infra"/>
      <family val="2"/>
    </font>
    <font>
      <b/>
      <sz val="11"/>
      <color theme="0"/>
      <name val="Infra"/>
      <family val="2"/>
    </font>
    <font>
      <b/>
      <sz val="10"/>
      <color theme="0"/>
      <name val="Infra"/>
      <family val="2"/>
    </font>
    <font>
      <i/>
      <sz val="11"/>
      <color theme="1"/>
      <name val="Infra"/>
      <family val="2"/>
    </font>
    <font>
      <i/>
      <sz val="10"/>
      <color theme="1"/>
      <name val="Infra"/>
      <family val="2"/>
    </font>
    <font>
      <u/>
      <sz val="8"/>
      <color theme="1"/>
      <name val="Infra"/>
      <family val="2"/>
    </font>
    <font>
      <sz val="8"/>
      <color theme="1"/>
      <name val="Infra"/>
      <family val="2"/>
    </font>
    <font>
      <sz val="10"/>
      <color theme="0"/>
      <name val="Infra"/>
      <family val="2"/>
    </font>
    <font>
      <u/>
      <sz val="8"/>
      <name val="Infra"/>
      <family val="2"/>
    </font>
    <font>
      <u/>
      <sz val="11"/>
      <color theme="10"/>
      <name val="Infr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2D3847"/>
        <bgColor indexed="64"/>
      </patternFill>
    </fill>
    <fill>
      <patternFill patternType="solid">
        <fgColor rgb="FFD72344"/>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31">
    <xf numFmtId="0" fontId="0" fillId="0" borderId="0" xfId="0"/>
    <xf numFmtId="44" fontId="0" fillId="0" borderId="0" xfId="0" applyNumberFormat="1"/>
    <xf numFmtId="0" fontId="4" fillId="0" borderId="0" xfId="0" applyFont="1"/>
    <xf numFmtId="44" fontId="4" fillId="0" borderId="0" xfId="2" applyFont="1"/>
    <xf numFmtId="164" fontId="2" fillId="0" borderId="0" xfId="0" applyNumberFormat="1" applyFont="1"/>
    <xf numFmtId="0" fontId="6" fillId="0" borderId="0" xfId="0" applyFont="1" applyAlignment="1" applyProtection="1">
      <alignment vertical="center" readingOrder="1"/>
    </xf>
    <xf numFmtId="0" fontId="7" fillId="0" borderId="0" xfId="0" applyFont="1" applyAlignment="1" applyProtection="1">
      <alignment vertical="center" readingOrder="1"/>
    </xf>
    <xf numFmtId="0" fontId="6" fillId="0" borderId="0" xfId="0" applyFont="1" applyAlignment="1" applyProtection="1">
      <alignment horizontal="center" vertical="center" readingOrder="1"/>
    </xf>
    <xf numFmtId="0" fontId="6" fillId="0" borderId="0" xfId="0" applyFont="1" applyBorder="1" applyAlignment="1" applyProtection="1">
      <alignment vertical="center" readingOrder="1"/>
    </xf>
    <xf numFmtId="0" fontId="6" fillId="0" borderId="0" xfId="0" applyFont="1" applyBorder="1" applyAlignment="1" applyProtection="1">
      <alignment horizontal="center" vertical="center" readingOrder="1"/>
    </xf>
    <xf numFmtId="0" fontId="8" fillId="2" borderId="0" xfId="4" applyFont="1" applyFill="1" applyBorder="1" applyAlignment="1" applyProtection="1">
      <alignment horizontal="center" vertical="center" readingOrder="1"/>
    </xf>
    <xf numFmtId="0" fontId="6" fillId="0" borderId="2" xfId="0" applyFont="1" applyBorder="1" applyAlignment="1" applyProtection="1">
      <alignment vertical="center" readingOrder="1"/>
    </xf>
    <xf numFmtId="0" fontId="6" fillId="0" borderId="0" xfId="0" applyFont="1" applyAlignment="1" applyProtection="1">
      <alignment vertical="center" wrapText="1" readingOrder="1"/>
    </xf>
    <xf numFmtId="0" fontId="5" fillId="2" borderId="0" xfId="0" applyFont="1" applyFill="1" applyBorder="1" applyAlignment="1">
      <alignment vertical="center" readingOrder="1"/>
    </xf>
    <xf numFmtId="0" fontId="5" fillId="2" borderId="0" xfId="0" applyFont="1" applyFill="1" applyAlignment="1">
      <alignment vertical="center" readingOrder="1"/>
    </xf>
    <xf numFmtId="0" fontId="6" fillId="2" borderId="0" xfId="0" applyFont="1" applyFill="1" applyAlignment="1" applyProtection="1">
      <alignment vertical="center" readingOrder="1"/>
    </xf>
    <xf numFmtId="0" fontId="6" fillId="0" borderId="10" xfId="0" applyFont="1" applyBorder="1" applyAlignment="1" applyProtection="1">
      <alignment vertical="center" readingOrder="1"/>
    </xf>
    <xf numFmtId="0" fontId="6" fillId="0" borderId="11" xfId="0" applyFont="1" applyBorder="1" applyAlignment="1" applyProtection="1">
      <alignment vertical="center" readingOrder="1"/>
    </xf>
    <xf numFmtId="0" fontId="6" fillId="0" borderId="2" xfId="0" applyFont="1" applyBorder="1" applyAlignment="1" applyProtection="1">
      <alignment horizontal="center" vertical="center" readingOrder="1"/>
    </xf>
    <xf numFmtId="0" fontId="5" fillId="0" borderId="0" xfId="0" applyFont="1" applyAlignment="1" applyProtection="1">
      <alignment vertical="center" readingOrder="1"/>
    </xf>
    <xf numFmtId="0" fontId="9" fillId="0" borderId="0" xfId="0" applyFont="1" applyAlignment="1" applyProtection="1">
      <alignment vertical="center" readingOrder="1"/>
    </xf>
    <xf numFmtId="0" fontId="10" fillId="0" borderId="0" xfId="0" applyFont="1" applyBorder="1" applyAlignment="1" applyProtection="1">
      <alignment vertical="center" readingOrder="1"/>
    </xf>
    <xf numFmtId="0" fontId="11" fillId="0" borderId="0" xfId="0" applyFont="1" applyAlignment="1" applyProtection="1">
      <alignment vertical="center" readingOrder="1"/>
    </xf>
    <xf numFmtId="0" fontId="13" fillId="2" borderId="0" xfId="0" applyFont="1" applyFill="1" applyBorder="1" applyAlignment="1">
      <alignment vertical="center" readingOrder="1"/>
    </xf>
    <xf numFmtId="0" fontId="13" fillId="2" borderId="0" xfId="0" applyFont="1" applyFill="1" applyBorder="1" applyAlignment="1">
      <alignment horizontal="left" vertical="center" wrapText="1" readingOrder="1"/>
    </xf>
    <xf numFmtId="0" fontId="13" fillId="2" borderId="0" xfId="0" applyFont="1" applyFill="1" applyAlignment="1">
      <alignment vertical="center" readingOrder="1"/>
    </xf>
    <xf numFmtId="0" fontId="18" fillId="2" borderId="0" xfId="0" applyFont="1" applyFill="1" applyBorder="1" applyAlignment="1" applyProtection="1">
      <alignment horizontal="left" vertical="center" readingOrder="1"/>
    </xf>
    <xf numFmtId="0" fontId="13" fillId="0" borderId="0" xfId="0" applyFont="1" applyAlignment="1" applyProtection="1">
      <alignment vertical="center" readingOrder="1"/>
    </xf>
    <xf numFmtId="0" fontId="13" fillId="0" borderId="0" xfId="0" applyFont="1" applyAlignment="1" applyProtection="1">
      <alignment horizontal="center" vertical="center" readingOrder="1"/>
    </xf>
    <xf numFmtId="0" fontId="19" fillId="5" borderId="4" xfId="0" applyFont="1" applyFill="1" applyBorder="1" applyAlignment="1" applyProtection="1">
      <alignment vertical="center" wrapText="1" readingOrder="1"/>
    </xf>
    <xf numFmtId="0" fontId="20" fillId="5" borderId="5" xfId="0" applyFont="1" applyFill="1" applyBorder="1" applyAlignment="1" applyProtection="1">
      <alignment horizontal="center" vertical="center" wrapText="1" readingOrder="1"/>
    </xf>
    <xf numFmtId="0" fontId="13" fillId="0" borderId="0" xfId="0" applyFont="1" applyBorder="1" applyAlignment="1" applyProtection="1">
      <alignment vertical="center" wrapText="1" readingOrder="1"/>
    </xf>
    <xf numFmtId="9" fontId="13" fillId="3" borderId="0" xfId="3" applyFont="1" applyFill="1" applyBorder="1" applyAlignment="1" applyProtection="1">
      <alignment horizontal="center" vertical="center" readingOrder="1"/>
      <protection locked="0"/>
    </xf>
    <xf numFmtId="0" fontId="13" fillId="0" borderId="2" xfId="0" applyFont="1" applyBorder="1" applyAlignment="1" applyProtection="1">
      <alignment vertical="center" wrapText="1" readingOrder="1"/>
    </xf>
    <xf numFmtId="9" fontId="13" fillId="3" borderId="2" xfId="3" applyFont="1" applyFill="1" applyBorder="1" applyAlignment="1" applyProtection="1">
      <alignment horizontal="center" vertical="center" readingOrder="1"/>
      <protection locked="0"/>
    </xf>
    <xf numFmtId="167" fontId="13" fillId="3" borderId="0" xfId="2" applyNumberFormat="1" applyFont="1" applyFill="1" applyBorder="1" applyAlignment="1" applyProtection="1">
      <alignment horizontal="center" vertical="center" readingOrder="1"/>
      <protection locked="0"/>
    </xf>
    <xf numFmtId="167" fontId="13" fillId="3" borderId="2" xfId="2" applyNumberFormat="1" applyFont="1" applyFill="1" applyBorder="1" applyAlignment="1" applyProtection="1">
      <alignment horizontal="center" vertical="center" readingOrder="1"/>
      <protection locked="0"/>
    </xf>
    <xf numFmtId="1" fontId="13" fillId="3" borderId="0" xfId="1" applyNumberFormat="1" applyFont="1" applyFill="1" applyBorder="1" applyAlignment="1" applyProtection="1">
      <alignment horizontal="center" vertical="center" readingOrder="1"/>
      <protection locked="0"/>
    </xf>
    <xf numFmtId="0" fontId="13" fillId="0" borderId="0" xfId="0" applyFont="1" applyBorder="1" applyAlignment="1" applyProtection="1">
      <alignment vertical="center" readingOrder="1"/>
    </xf>
    <xf numFmtId="0" fontId="13" fillId="0" borderId="0" xfId="0" applyFont="1" applyBorder="1" applyAlignment="1" applyProtection="1">
      <alignment horizontal="right" vertical="center" readingOrder="1"/>
    </xf>
    <xf numFmtId="0" fontId="14" fillId="0" borderId="3" xfId="0" applyFont="1" applyBorder="1" applyAlignment="1" applyProtection="1">
      <alignment vertical="center" wrapText="1" readingOrder="1"/>
    </xf>
    <xf numFmtId="1" fontId="14" fillId="2" borderId="3" xfId="2" applyNumberFormat="1" applyFont="1" applyFill="1" applyBorder="1" applyAlignment="1" applyProtection="1">
      <alignment horizontal="center" vertical="center" readingOrder="1"/>
    </xf>
    <xf numFmtId="0" fontId="14" fillId="0" borderId="0" xfId="0" applyFont="1" applyBorder="1" applyAlignment="1" applyProtection="1">
      <alignment vertical="center" readingOrder="1"/>
    </xf>
    <xf numFmtId="1" fontId="14" fillId="2" borderId="0" xfId="2" applyNumberFormat="1" applyFont="1" applyFill="1" applyBorder="1" applyAlignment="1" applyProtection="1">
      <alignment horizontal="center" vertical="center" readingOrder="1"/>
    </xf>
    <xf numFmtId="0" fontId="12" fillId="6" borderId="3" xfId="0" applyFont="1" applyFill="1" applyBorder="1" applyAlignment="1" applyProtection="1">
      <alignment vertical="center" readingOrder="1"/>
    </xf>
    <xf numFmtId="0" fontId="16" fillId="6" borderId="3" xfId="0" applyFont="1" applyFill="1" applyBorder="1" applyAlignment="1" applyProtection="1">
      <alignment horizontal="center" vertical="center" readingOrder="1"/>
    </xf>
    <xf numFmtId="0" fontId="17" fillId="2" borderId="0" xfId="0" applyFont="1" applyFill="1" applyAlignment="1" applyProtection="1">
      <alignment vertical="center" readingOrder="1"/>
    </xf>
    <xf numFmtId="0" fontId="21" fillId="2" borderId="0" xfId="0" applyFont="1" applyFill="1" applyBorder="1" applyAlignment="1" applyProtection="1">
      <alignment vertical="center" readingOrder="1"/>
    </xf>
    <xf numFmtId="0" fontId="21" fillId="2" borderId="0" xfId="0" applyFont="1" applyFill="1" applyBorder="1" applyAlignment="1" applyProtection="1">
      <alignment horizontal="center" vertical="center" readingOrder="1"/>
    </xf>
    <xf numFmtId="0" fontId="17" fillId="0" borderId="8" xfId="0" applyFont="1" applyBorder="1" applyAlignment="1" applyProtection="1">
      <alignment vertical="center" readingOrder="1"/>
    </xf>
    <xf numFmtId="0" fontId="14" fillId="0" borderId="1" xfId="0" applyFont="1" applyBorder="1" applyAlignment="1" applyProtection="1">
      <alignment vertical="center" readingOrder="1"/>
    </xf>
    <xf numFmtId="0" fontId="13" fillId="0" borderId="1" xfId="0" applyFont="1" applyBorder="1" applyAlignment="1" applyProtection="1">
      <alignment horizontal="center" vertical="center" readingOrder="1"/>
    </xf>
    <xf numFmtId="0" fontId="17" fillId="0" borderId="9" xfId="0" applyFont="1" applyBorder="1" applyAlignment="1" applyProtection="1">
      <alignment vertical="center" readingOrder="1"/>
    </xf>
    <xf numFmtId="0" fontId="17" fillId="0" borderId="6" xfId="0" applyFont="1" applyBorder="1" applyAlignment="1" applyProtection="1">
      <alignment vertical="center" wrapText="1" readingOrder="1"/>
    </xf>
    <xf numFmtId="0" fontId="17" fillId="0" borderId="7" xfId="0" applyFont="1" applyBorder="1" applyAlignment="1" applyProtection="1">
      <alignment vertical="center" wrapText="1" readingOrder="1"/>
    </xf>
    <xf numFmtId="0" fontId="17" fillId="0" borderId="6" xfId="0" applyFont="1" applyBorder="1" applyAlignment="1" applyProtection="1">
      <alignment vertical="center" readingOrder="1"/>
    </xf>
    <xf numFmtId="0" fontId="13" fillId="0" borderId="0" xfId="0" applyFont="1" applyBorder="1" applyAlignment="1" applyProtection="1">
      <alignment horizontal="center" vertical="center" readingOrder="1"/>
    </xf>
    <xf numFmtId="0" fontId="17" fillId="0" borderId="7" xfId="0" applyFont="1" applyBorder="1" applyAlignment="1" applyProtection="1">
      <alignment vertical="center" readingOrder="1"/>
    </xf>
    <xf numFmtId="1" fontId="13" fillId="3" borderId="0" xfId="2" applyNumberFormat="1" applyFont="1" applyFill="1" applyBorder="1" applyAlignment="1" applyProtection="1">
      <alignment horizontal="center" vertical="center" readingOrder="1"/>
      <protection locked="0"/>
    </xf>
    <xf numFmtId="1" fontId="13" fillId="2" borderId="0" xfId="2" applyNumberFormat="1" applyFont="1" applyFill="1" applyBorder="1" applyAlignment="1" applyProtection="1">
      <alignment horizontal="center" vertical="center" readingOrder="1"/>
    </xf>
    <xf numFmtId="0" fontId="14" fillId="0" borderId="3" xfId="0" applyFont="1" applyBorder="1" applyAlignment="1" applyProtection="1">
      <alignment vertical="center" readingOrder="1"/>
    </xf>
    <xf numFmtId="168" fontId="14" fillId="2" borderId="3" xfId="2" applyNumberFormat="1" applyFont="1" applyFill="1" applyBorder="1" applyAlignment="1" applyProtection="1">
      <alignment horizontal="center" vertical="center" readingOrder="1"/>
    </xf>
    <xf numFmtId="0" fontId="17" fillId="0" borderId="10" xfId="0" applyFont="1" applyBorder="1" applyAlignment="1" applyProtection="1">
      <alignment vertical="center" readingOrder="1"/>
    </xf>
    <xf numFmtId="166" fontId="17" fillId="2" borderId="2" xfId="2" applyNumberFormat="1" applyFont="1" applyFill="1" applyBorder="1" applyAlignment="1" applyProtection="1">
      <alignment horizontal="center" vertical="center" readingOrder="1"/>
    </xf>
    <xf numFmtId="0" fontId="17" fillId="0" borderId="11" xfId="0" applyFont="1" applyBorder="1" applyAlignment="1" applyProtection="1">
      <alignment vertical="center" readingOrder="1"/>
    </xf>
    <xf numFmtId="0" fontId="17" fillId="0" borderId="0" xfId="0" applyFont="1" applyBorder="1" applyAlignment="1" applyProtection="1">
      <alignment vertical="center" readingOrder="1"/>
    </xf>
    <xf numFmtId="166" fontId="17" fillId="2" borderId="0" xfId="2" applyNumberFormat="1" applyFont="1" applyFill="1" applyBorder="1" applyAlignment="1" applyProtection="1">
      <alignment horizontal="center" vertical="center" readingOrder="1"/>
    </xf>
    <xf numFmtId="0" fontId="13" fillId="0" borderId="1" xfId="0" applyFont="1" applyBorder="1" applyAlignment="1" applyProtection="1">
      <alignment vertical="center" readingOrder="1"/>
    </xf>
    <xf numFmtId="0" fontId="24" fillId="0" borderId="0" xfId="4" applyFont="1" applyFill="1" applyBorder="1" applyAlignment="1" applyProtection="1">
      <alignment horizontal="left" vertical="center" wrapText="1" readingOrder="1"/>
    </xf>
    <xf numFmtId="0" fontId="25" fillId="0" borderId="0" xfId="4" applyFont="1" applyFill="1" applyBorder="1" applyAlignment="1" applyProtection="1">
      <alignment horizontal="left" vertical="center" wrapText="1" readingOrder="1"/>
    </xf>
    <xf numFmtId="9" fontId="26" fillId="0" borderId="7" xfId="3" applyFont="1" applyBorder="1" applyAlignment="1" applyProtection="1">
      <alignment vertical="center" readingOrder="1"/>
    </xf>
    <xf numFmtId="0" fontId="13" fillId="0" borderId="8" xfId="0" applyFont="1" applyBorder="1" applyAlignment="1" applyProtection="1">
      <alignment vertical="center" readingOrder="1"/>
    </xf>
    <xf numFmtId="0" fontId="13" fillId="0" borderId="9" xfId="0" applyFont="1" applyBorder="1" applyAlignment="1" applyProtection="1">
      <alignment vertical="center" readingOrder="1"/>
    </xf>
    <xf numFmtId="0" fontId="13" fillId="0" borderId="6" xfId="0" applyFont="1" applyBorder="1" applyAlignment="1" applyProtection="1">
      <alignment vertical="center" readingOrder="1"/>
    </xf>
    <xf numFmtId="0" fontId="13" fillId="0" borderId="7" xfId="0" applyFont="1" applyBorder="1" applyAlignment="1" applyProtection="1">
      <alignment vertical="center" readingOrder="1"/>
    </xf>
    <xf numFmtId="0" fontId="13" fillId="0" borderId="10" xfId="0" applyFont="1" applyBorder="1" applyAlignment="1" applyProtection="1">
      <alignment vertical="center" readingOrder="1"/>
    </xf>
    <xf numFmtId="0" fontId="13" fillId="0" borderId="2" xfId="0" applyFont="1" applyBorder="1" applyAlignment="1" applyProtection="1">
      <alignment vertical="center" readingOrder="1"/>
    </xf>
    <xf numFmtId="0" fontId="13" fillId="0" borderId="2" xfId="0" applyFont="1" applyBorder="1" applyAlignment="1" applyProtection="1">
      <alignment horizontal="center" vertical="center" readingOrder="1"/>
    </xf>
    <xf numFmtId="0" fontId="13" fillId="0" borderId="11" xfId="0" applyFont="1" applyBorder="1" applyAlignment="1" applyProtection="1">
      <alignment vertical="center" readingOrder="1"/>
    </xf>
    <xf numFmtId="0" fontId="27" fillId="2" borderId="0" xfId="4" applyFont="1" applyFill="1" applyBorder="1" applyAlignment="1" applyProtection="1">
      <alignment vertical="center" readingOrder="1"/>
    </xf>
    <xf numFmtId="0" fontId="28" fillId="0" borderId="0" xfId="4" applyFont="1" applyBorder="1" applyAlignment="1" applyProtection="1">
      <alignment vertical="center" readingOrder="1"/>
    </xf>
    <xf numFmtId="0" fontId="26" fillId="2" borderId="0" xfId="0" applyFont="1" applyFill="1" applyBorder="1" applyAlignment="1" applyProtection="1">
      <alignment vertical="center" readingOrder="1"/>
    </xf>
    <xf numFmtId="0" fontId="26" fillId="2" borderId="0" xfId="0" applyFont="1" applyFill="1" applyBorder="1" applyAlignment="1" applyProtection="1">
      <alignment horizontal="center" vertical="center" readingOrder="1"/>
    </xf>
    <xf numFmtId="0" fontId="19" fillId="5" borderId="5" xfId="0" applyFont="1" applyFill="1" applyBorder="1" applyAlignment="1" applyProtection="1">
      <alignment horizontal="center" vertical="center" wrapText="1" readingOrder="1"/>
    </xf>
    <xf numFmtId="0" fontId="13" fillId="0" borderId="3" xfId="0" applyFont="1" applyBorder="1" applyAlignment="1" applyProtection="1">
      <alignment vertical="center" readingOrder="1"/>
    </xf>
    <xf numFmtId="168" fontId="13" fillId="2" borderId="3" xfId="2" applyNumberFormat="1" applyFont="1" applyFill="1" applyBorder="1" applyAlignment="1" applyProtection="1">
      <alignment horizontal="center" vertical="center" readingOrder="1"/>
    </xf>
    <xf numFmtId="0" fontId="17" fillId="0" borderId="2" xfId="0" applyFont="1" applyBorder="1" applyAlignment="1" applyProtection="1">
      <alignment vertical="center" readingOrder="1"/>
    </xf>
    <xf numFmtId="165" fontId="13" fillId="2" borderId="2" xfId="2" applyNumberFormat="1" applyFont="1" applyFill="1" applyBorder="1" applyAlignment="1" applyProtection="1">
      <alignment horizontal="center" vertical="center" readingOrder="1"/>
    </xf>
    <xf numFmtId="165" fontId="13" fillId="2" borderId="0" xfId="2" applyNumberFormat="1" applyFont="1" applyFill="1" applyBorder="1" applyAlignment="1" applyProtection="1">
      <alignment horizontal="center" vertical="center" readingOrder="1"/>
    </xf>
    <xf numFmtId="1" fontId="13" fillId="2" borderId="1" xfId="2" applyNumberFormat="1" applyFont="1" applyFill="1" applyBorder="1" applyAlignment="1" applyProtection="1">
      <alignment horizontal="center" vertical="center" readingOrder="1"/>
    </xf>
    <xf numFmtId="168" fontId="13" fillId="2" borderId="2" xfId="2" applyNumberFormat="1" applyFont="1" applyFill="1" applyBorder="1" applyAlignment="1" applyProtection="1">
      <alignment horizontal="center" vertical="center" readingOrder="1"/>
    </xf>
    <xf numFmtId="0" fontId="13" fillId="2" borderId="8" xfId="0" applyFont="1" applyFill="1" applyBorder="1" applyAlignment="1" applyProtection="1">
      <alignment horizontal="center" vertical="center" readingOrder="1"/>
    </xf>
    <xf numFmtId="0" fontId="13" fillId="2" borderId="1" xfId="0" applyFont="1" applyFill="1" applyBorder="1" applyAlignment="1" applyProtection="1">
      <alignment horizontal="center" vertical="center" readingOrder="1"/>
    </xf>
    <xf numFmtId="0" fontId="13" fillId="2" borderId="9" xfId="0" applyFont="1" applyFill="1" applyBorder="1" applyAlignment="1" applyProtection="1">
      <alignment horizontal="center" vertical="center" readingOrder="1"/>
    </xf>
    <xf numFmtId="0" fontId="13" fillId="2" borderId="6" xfId="0" applyFont="1" applyFill="1" applyBorder="1" applyAlignment="1" applyProtection="1">
      <alignment horizontal="center" vertical="center" readingOrder="1"/>
    </xf>
    <xf numFmtId="0" fontId="13" fillId="2" borderId="7" xfId="0" applyFont="1" applyFill="1" applyBorder="1" applyAlignment="1" applyProtection="1">
      <alignment horizontal="center" vertical="center" readingOrder="1"/>
    </xf>
    <xf numFmtId="0" fontId="13" fillId="2" borderId="10" xfId="0" applyFont="1" applyFill="1" applyBorder="1" applyAlignment="1" applyProtection="1">
      <alignment horizontal="center" vertical="center" readingOrder="1"/>
    </xf>
    <xf numFmtId="0" fontId="13" fillId="2" borderId="2" xfId="0" applyFont="1" applyFill="1" applyBorder="1" applyAlignment="1" applyProtection="1">
      <alignment horizontal="center" vertical="center" readingOrder="1"/>
    </xf>
    <xf numFmtId="0" fontId="13" fillId="2" borderId="11" xfId="0" applyFont="1" applyFill="1" applyBorder="1" applyAlignment="1" applyProtection="1">
      <alignment horizontal="center" vertical="center" readingOrder="1"/>
    </xf>
    <xf numFmtId="0" fontId="17" fillId="2" borderId="0" xfId="0" applyFont="1" applyFill="1" applyBorder="1" applyAlignment="1" applyProtection="1">
      <alignment horizontal="center" vertical="center" readingOrder="1"/>
    </xf>
    <xf numFmtId="0" fontId="17" fillId="0" borderId="0" xfId="0" applyFont="1" applyAlignment="1" applyProtection="1">
      <alignment vertical="center" readingOrder="1"/>
    </xf>
    <xf numFmtId="0" fontId="17" fillId="0" borderId="0" xfId="0" applyFont="1" applyAlignment="1" applyProtection="1">
      <alignment horizontal="center" vertical="center" readingOrder="1"/>
    </xf>
    <xf numFmtId="0" fontId="21" fillId="5" borderId="4" xfId="0" applyFont="1" applyFill="1" applyBorder="1" applyAlignment="1" applyProtection="1">
      <alignment vertical="center" wrapText="1" readingOrder="1"/>
    </xf>
    <xf numFmtId="0" fontId="21" fillId="5" borderId="5" xfId="0" applyFont="1" applyFill="1" applyBorder="1" applyAlignment="1" applyProtection="1">
      <alignment horizontal="center" vertical="center" wrapText="1" readingOrder="1"/>
    </xf>
    <xf numFmtId="0" fontId="17" fillId="0" borderId="0" xfId="0" applyFont="1" applyBorder="1" applyAlignment="1" applyProtection="1">
      <alignment vertical="center" wrapText="1" readingOrder="1"/>
    </xf>
    <xf numFmtId="9" fontId="17" fillId="3" borderId="0" xfId="3" applyFont="1" applyFill="1" applyBorder="1" applyAlignment="1" applyProtection="1">
      <alignment horizontal="center" vertical="center" readingOrder="1"/>
      <protection locked="0"/>
    </xf>
    <xf numFmtId="0" fontId="16" fillId="0" borderId="3" xfId="0" applyFont="1" applyBorder="1" applyAlignment="1" applyProtection="1">
      <alignment vertical="center" readingOrder="1"/>
    </xf>
    <xf numFmtId="168" fontId="16" fillId="2" borderId="3" xfId="2" applyNumberFormat="1" applyFont="1" applyFill="1" applyBorder="1" applyAlignment="1" applyProtection="1">
      <alignment horizontal="center" vertical="center" readingOrder="1"/>
    </xf>
    <xf numFmtId="0" fontId="20" fillId="5" borderId="4" xfId="0" applyFont="1" applyFill="1" applyBorder="1" applyAlignment="1" applyProtection="1">
      <alignment vertical="center" readingOrder="1"/>
    </xf>
    <xf numFmtId="168" fontId="13" fillId="0" borderId="0" xfId="0" applyNumberFormat="1" applyFont="1" applyBorder="1" applyAlignment="1" applyProtection="1">
      <alignment horizontal="center" vertical="center" readingOrder="1"/>
    </xf>
    <xf numFmtId="168" fontId="14" fillId="0" borderId="3" xfId="0" applyNumberFormat="1" applyFont="1" applyBorder="1" applyAlignment="1" applyProtection="1">
      <alignment horizontal="center" vertical="center" readingOrder="1"/>
    </xf>
    <xf numFmtId="0" fontId="17" fillId="0" borderId="1" xfId="0" applyFont="1" applyBorder="1" applyAlignment="1" applyProtection="1">
      <alignment vertical="center" readingOrder="1"/>
    </xf>
    <xf numFmtId="167" fontId="14" fillId="0" borderId="3" xfId="0" applyNumberFormat="1" applyFont="1" applyBorder="1" applyAlignment="1" applyProtection="1">
      <alignment horizontal="center" vertical="center" readingOrder="1"/>
    </xf>
    <xf numFmtId="0" fontId="17" fillId="0" borderId="12" xfId="0" applyFont="1" applyBorder="1" applyAlignment="1" applyProtection="1">
      <alignment horizontal="left" vertical="center" readingOrder="1"/>
    </xf>
    <xf numFmtId="0" fontId="16" fillId="2" borderId="4" xfId="0" applyFont="1" applyFill="1" applyBorder="1" applyAlignment="1">
      <alignment horizontal="left" vertical="center" readingOrder="1"/>
    </xf>
    <xf numFmtId="0" fontId="16" fillId="2" borderId="5" xfId="0" applyFont="1" applyFill="1" applyBorder="1" applyAlignment="1">
      <alignment horizontal="left" vertical="center" readingOrder="1"/>
    </xf>
    <xf numFmtId="0" fontId="15" fillId="6" borderId="4" xfId="4" applyFont="1" applyFill="1" applyBorder="1" applyAlignment="1" applyProtection="1">
      <alignment horizontal="center" vertical="center" wrapText="1" readingOrder="1"/>
    </xf>
    <xf numFmtId="0" fontId="15" fillId="6" borderId="5" xfId="4" applyFont="1" applyFill="1" applyBorder="1" applyAlignment="1" applyProtection="1">
      <alignment horizontal="center" vertical="center" wrapText="1" readingOrder="1"/>
    </xf>
    <xf numFmtId="0" fontId="12" fillId="6" borderId="4" xfId="0" applyFont="1" applyFill="1" applyBorder="1" applyAlignment="1">
      <alignment horizontal="left" vertical="center" readingOrder="1"/>
    </xf>
    <xf numFmtId="0" fontId="12" fillId="6" borderId="5" xfId="0" applyFont="1" applyFill="1" applyBorder="1" applyAlignment="1">
      <alignment horizontal="left" vertical="center" readingOrder="1"/>
    </xf>
    <xf numFmtId="0" fontId="13" fillId="2" borderId="0" xfId="0" applyFont="1" applyFill="1" applyBorder="1" applyAlignment="1">
      <alignment horizontal="left" vertical="center" wrapText="1" readingOrder="1"/>
    </xf>
    <xf numFmtId="165" fontId="17" fillId="3" borderId="12" xfId="2" applyNumberFormat="1" applyFont="1" applyFill="1" applyBorder="1" applyAlignment="1" applyProtection="1">
      <alignment horizontal="left" vertical="center" readingOrder="1"/>
    </xf>
    <xf numFmtId="0" fontId="12" fillId="6" borderId="4" xfId="0" applyFont="1" applyFill="1" applyBorder="1" applyAlignment="1" applyProtection="1">
      <alignment horizontal="left" vertical="center" readingOrder="1"/>
    </xf>
    <xf numFmtId="0" fontId="12" fillId="6" borderId="3" xfId="0" applyFont="1" applyFill="1" applyBorder="1" applyAlignment="1" applyProtection="1">
      <alignment horizontal="left" vertical="center" readingOrder="1"/>
    </xf>
    <xf numFmtId="0" fontId="12" fillId="6" borderId="5" xfId="0" applyFont="1" applyFill="1" applyBorder="1" applyAlignment="1" applyProtection="1">
      <alignment horizontal="left" vertical="center" readingOrder="1"/>
    </xf>
    <xf numFmtId="0" fontId="23" fillId="4" borderId="0" xfId="0" applyFont="1" applyFill="1" applyBorder="1" applyAlignment="1" applyProtection="1">
      <alignment horizontal="left" vertical="center" wrapText="1" readingOrder="1"/>
    </xf>
    <xf numFmtId="0" fontId="13" fillId="0" borderId="0" xfId="0" applyFont="1" applyBorder="1" applyAlignment="1" applyProtection="1">
      <alignment horizontal="left" vertical="center" wrapText="1" readingOrder="1"/>
    </xf>
    <xf numFmtId="0" fontId="17" fillId="4" borderId="0" xfId="0" applyFont="1" applyFill="1" applyBorder="1" applyAlignment="1" applyProtection="1">
      <alignment horizontal="left" vertical="center" wrapText="1" readingOrder="1"/>
    </xf>
    <xf numFmtId="0" fontId="17" fillId="2" borderId="1" xfId="0" applyFont="1" applyFill="1" applyBorder="1" applyAlignment="1" applyProtection="1">
      <alignment horizontal="center" vertical="center" readingOrder="1"/>
    </xf>
    <xf numFmtId="0" fontId="18" fillId="4" borderId="0" xfId="0" applyFont="1" applyFill="1" applyBorder="1" applyAlignment="1" applyProtection="1">
      <alignment horizontal="left" vertical="center" wrapText="1" readingOrder="1"/>
    </xf>
    <xf numFmtId="0" fontId="15" fillId="6" borderId="3" xfId="4" applyFont="1" applyFill="1" applyBorder="1" applyAlignment="1" applyProtection="1">
      <alignment horizontal="center" vertical="center" wrapText="1" readingOrder="1"/>
    </xf>
  </cellXfs>
  <cellStyles count="5">
    <cellStyle name="Komma" xfId="1" builtinId="3"/>
    <cellStyle name="Link" xfId="4" builtinId="8"/>
    <cellStyle name="Prozent" xfId="3" builtinId="5"/>
    <cellStyle name="Standard" xfId="0" builtinId="0"/>
    <cellStyle name="Währung" xfId="2" builtinId="4"/>
  </cellStyles>
  <dxfs count="80">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69" formatCode="[$$-C09]#,##0"/>
    </dxf>
    <dxf>
      <numFmt numFmtId="170" formatCode="[$£-809]#,##0"/>
    </dxf>
    <dxf>
      <numFmt numFmtId="165" formatCode="&quot;€&quot;\ #,##0"/>
    </dxf>
    <dxf>
      <numFmt numFmtId="167" formatCode="[$$-4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70" formatCode="[$£-809]#,##0"/>
    </dxf>
    <dxf>
      <numFmt numFmtId="165" formatCode="&quot;€&quot;\ #,##0"/>
    </dxf>
    <dxf>
      <numFmt numFmtId="167" formatCode="[$$-409]#,##0"/>
    </dxf>
    <dxf>
      <numFmt numFmtId="169" formatCode="[$$-C09]#,##0"/>
    </dxf>
    <dxf>
      <numFmt numFmtId="169" formatCode="[$$-C09]#,##0"/>
    </dxf>
    <dxf>
      <numFmt numFmtId="170" formatCode="[$£-809]#,##0"/>
    </dxf>
    <dxf>
      <numFmt numFmtId="165" formatCode="&quot;€&quot;\ #,##0"/>
    </dxf>
    <dxf>
      <numFmt numFmtId="167" formatCode="[$$-409]#,##0"/>
    </dxf>
  </dxfs>
  <tableStyles count="0" defaultTableStyle="TableStyleMedium2" defaultPivotStyle="PivotStyleLight16"/>
  <colors>
    <mruColors>
      <color rgb="FFD72344"/>
      <color rgb="FFC10C06"/>
      <color rgb="FF2D3847"/>
      <color rgb="FFD48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Your business case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rgbClr val="C10C06"/>
            </a:solidFill>
            <a:ln>
              <a:noFill/>
            </a:ln>
            <a:effectLst/>
          </c:spPr>
          <c:invertIfNegative val="0"/>
          <c:dPt>
            <c:idx val="4"/>
            <c:invertIfNegative val="0"/>
            <c:bubble3D val="0"/>
            <c:spPr>
              <a:solidFill>
                <a:schemeClr val="accent6">
                  <a:lumMod val="75000"/>
                </a:schemeClr>
              </a:solidFill>
              <a:ln>
                <a:noFill/>
              </a:ln>
              <a:effectLst/>
            </c:spPr>
            <c:extLst>
              <c:ext xmlns:c16="http://schemas.microsoft.com/office/drawing/2014/chart" uri="{C3380CC4-5D6E-409C-BE32-E72D297353CC}">
                <c16:uniqueId val="{00000009-DD41-45E3-A9F9-BD67BE390A86}"/>
              </c:ext>
            </c:extLst>
          </c:dPt>
          <c:dPt>
            <c:idx val="5"/>
            <c:invertIfNegative val="0"/>
            <c:bubble3D val="0"/>
            <c:spPr>
              <a:solidFill>
                <a:schemeClr val="accent6">
                  <a:lumMod val="75000"/>
                </a:schemeClr>
              </a:solidFill>
              <a:ln>
                <a:noFill/>
              </a:ln>
              <a:effectLst/>
            </c:spPr>
            <c:extLst>
              <c:ext xmlns:c16="http://schemas.microsoft.com/office/drawing/2014/chart" uri="{C3380CC4-5D6E-409C-BE32-E72D297353CC}">
                <c16:uniqueId val="{0000000A-DD41-45E3-A9F9-BD67BE390A86}"/>
              </c:ext>
            </c:extLst>
          </c:dPt>
          <c:dPt>
            <c:idx val="6"/>
            <c:invertIfNegative val="0"/>
            <c:bubble3D val="0"/>
            <c:spPr>
              <a:solidFill>
                <a:schemeClr val="accent6">
                  <a:lumMod val="75000"/>
                </a:schemeClr>
              </a:solidFill>
              <a:ln>
                <a:noFill/>
              </a:ln>
              <a:effectLst/>
            </c:spPr>
            <c:extLst>
              <c:ext xmlns:c16="http://schemas.microsoft.com/office/drawing/2014/chart" uri="{C3380CC4-5D6E-409C-BE32-E72D297353CC}">
                <c16:uniqueId val="{00000005-30A9-423E-8FA5-3AE5E3167CC4}"/>
              </c:ext>
            </c:extLst>
          </c:dPt>
          <c:dPt>
            <c:idx val="7"/>
            <c:invertIfNegative val="0"/>
            <c:bubble3D val="0"/>
            <c:spPr>
              <a:solidFill>
                <a:schemeClr val="accent6">
                  <a:lumMod val="75000"/>
                </a:schemeClr>
              </a:solidFill>
              <a:ln>
                <a:noFill/>
              </a:ln>
              <a:effectLst/>
            </c:spPr>
            <c:extLst>
              <c:ext xmlns:c16="http://schemas.microsoft.com/office/drawing/2014/chart" uri="{C3380CC4-5D6E-409C-BE32-E72D297353CC}">
                <c16:uniqueId val="{00000007-30A9-423E-8FA5-3AE5E3167CC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Data!$B$5:$C$12</c:f>
              <c:multiLvlStrCache>
                <c:ptCount val="8"/>
                <c:lvl>
                  <c:pt idx="0">
                    <c:v>Cost saving</c:v>
                  </c:pt>
                  <c:pt idx="1">
                    <c:v>Cost saving</c:v>
                  </c:pt>
                  <c:pt idx="2">
                    <c:v>Cost saving</c:v>
                  </c:pt>
                  <c:pt idx="3">
                    <c:v>Cost saving</c:v>
                  </c:pt>
                  <c:pt idx="4">
                    <c:v>More turnover</c:v>
                  </c:pt>
                  <c:pt idx="5">
                    <c:v>More turnover</c:v>
                  </c:pt>
                  <c:pt idx="6">
                    <c:v>More turnover</c:v>
                  </c:pt>
                  <c:pt idx="7">
                    <c:v>More turnover</c:v>
                  </c:pt>
                </c:lvl>
                <c:lvl>
                  <c:pt idx="0">
                    <c:v>Order processing</c:v>
                  </c:pt>
                  <c:pt idx="1">
                    <c:v>Order errors</c:v>
                  </c:pt>
                  <c:pt idx="2">
                    <c:v>Customer service requests</c:v>
                  </c:pt>
                  <c:pt idx="3">
                    <c:v>Legacy Systems</c:v>
                  </c:pt>
                  <c:pt idx="4">
                    <c:v>Sales Force Automation</c:v>
                  </c:pt>
                  <c:pt idx="5">
                    <c:v>Personalisation</c:v>
                  </c:pt>
                  <c:pt idx="6">
                    <c:v>Cross &amp; Up-sell</c:v>
                  </c:pt>
                  <c:pt idx="7">
                    <c:v>24/7 availability</c:v>
                  </c:pt>
                </c:lvl>
              </c:multiLvlStrCache>
            </c:multiLvlStrRef>
          </c:cat>
          <c:val>
            <c:numRef>
              <c:f>Data!$D$5:$D$12</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CB06-4688-9C9C-87E5C0D7E81C}"/>
            </c:ext>
          </c:extLst>
        </c:ser>
        <c:dLbls>
          <c:showLegendKey val="0"/>
          <c:showVal val="0"/>
          <c:showCatName val="0"/>
          <c:showSerName val="0"/>
          <c:showPercent val="0"/>
          <c:showBubbleSize val="0"/>
        </c:dLbls>
        <c:gapWidth val="219"/>
        <c:overlap val="-27"/>
        <c:axId val="-1642449472"/>
        <c:axId val="-1642448384"/>
      </c:barChart>
      <c:catAx>
        <c:axId val="-164244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2448384"/>
        <c:crosses val="autoZero"/>
        <c:auto val="1"/>
        <c:lblAlgn val="ctr"/>
        <c:lblOffset val="100"/>
        <c:noMultiLvlLbl val="0"/>
      </c:catAx>
      <c:valAx>
        <c:axId val="-16424483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2449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solidFill>
                <a:latin typeface="+mn-lt"/>
                <a:ea typeface="+mn-ea"/>
                <a:cs typeface="+mn-cs"/>
              </a:defRPr>
            </a:pPr>
            <a:r>
              <a:rPr lang="de-DE" sz="1200" b="1">
                <a:solidFill>
                  <a:sysClr val="windowText" lastClr="000000"/>
                </a:solidFill>
              </a:rPr>
              <a:t>Effekt von B2B E-Commerce auf Kosten</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solidFill>
              <a:latin typeface="+mn-lt"/>
              <a:ea typeface="+mn-ea"/>
              <a:cs typeface="+mn-cs"/>
            </a:defRPr>
          </a:pPr>
          <a:endParaRPr lang="de-DE"/>
        </a:p>
      </c:txPr>
    </c:title>
    <c:autoTitleDeleted val="0"/>
    <c:plotArea>
      <c:layout/>
      <c:barChart>
        <c:barDir val="col"/>
        <c:grouping val="clustered"/>
        <c:varyColors val="0"/>
        <c:ser>
          <c:idx val="0"/>
          <c:order val="0"/>
          <c:tx>
            <c:strRef>
              <c:f>'5. Ergebnisse'!$C$5</c:f>
              <c:strCache>
                <c:ptCount val="1"/>
                <c:pt idx="0">
                  <c:v>KOSTENEFFEKTE</c:v>
                </c:pt>
              </c:strCache>
            </c:strRef>
          </c:tx>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Ergebnisse'!$C$6:$C$9</c:f>
              <c:strCache>
                <c:ptCount val="4"/>
                <c:pt idx="0">
                  <c:v>Jährliche Einsparungen bei der Auftragsabwicklung</c:v>
                </c:pt>
                <c:pt idx="1">
                  <c:v>Jährliche Einsparungen bei Bestellfehlern</c:v>
                </c:pt>
                <c:pt idx="2">
                  <c:v>Jährliche Einsparungen bei Kundenserviceanfragen</c:v>
                </c:pt>
                <c:pt idx="3">
                  <c:v>Jährliche Einsparungen bei derzeitigen Altsystemen</c:v>
                </c:pt>
              </c:strCache>
            </c:strRef>
          </c:cat>
          <c:val>
            <c:numRef>
              <c:f>'5. Ergebnisse'!$D$6:$D$9</c:f>
              <c:numCache>
                <c:formatCode>#,##0\ [$€-407]</c:formatCode>
                <c:ptCount val="4"/>
                <c:pt idx="0">
                  <c:v>0</c:v>
                </c:pt>
                <c:pt idx="1">
                  <c:v>0</c:v>
                </c:pt>
                <c:pt idx="2">
                  <c:v>0</c:v>
                </c:pt>
                <c:pt idx="3">
                  <c:v>0</c:v>
                </c:pt>
              </c:numCache>
            </c:numRef>
          </c:val>
          <c:extLst>
            <c:ext xmlns:c16="http://schemas.microsoft.com/office/drawing/2014/chart" uri="{C3380CC4-5D6E-409C-BE32-E72D297353CC}">
              <c16:uniqueId val="{00000000-3CC0-4CE4-A6A4-036A8D824CF7}"/>
            </c:ext>
          </c:extLst>
        </c:ser>
        <c:dLbls>
          <c:showLegendKey val="0"/>
          <c:showVal val="0"/>
          <c:showCatName val="0"/>
          <c:showSerName val="0"/>
          <c:showPercent val="0"/>
          <c:showBubbleSize val="0"/>
        </c:dLbls>
        <c:gapWidth val="219"/>
        <c:overlap val="-27"/>
        <c:axId val="-1642446208"/>
        <c:axId val="-1642454368"/>
      </c:barChart>
      <c:catAx>
        <c:axId val="-164244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42454368"/>
        <c:crosses val="autoZero"/>
        <c:auto val="1"/>
        <c:lblAlgn val="ctr"/>
        <c:lblOffset val="100"/>
        <c:noMultiLvlLbl val="0"/>
      </c:catAx>
      <c:valAx>
        <c:axId val="-1642454368"/>
        <c:scaling>
          <c:orientation val="minMax"/>
        </c:scaling>
        <c:delete val="0"/>
        <c:axPos val="l"/>
        <c:majorGridlines>
          <c:spPr>
            <a:ln w="9525" cap="flat" cmpd="sng" algn="ctr">
              <a:solidFill>
                <a:schemeClr val="tx1">
                  <a:lumMod val="15000"/>
                  <a:lumOff val="85000"/>
                </a:schemeClr>
              </a:solidFill>
              <a:round/>
            </a:ln>
            <a:effectLst/>
          </c:spPr>
        </c:majorGridlines>
        <c:numFmt formatCode="#,##0\ [$€-407]"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42446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de-DE" sz="1200" b="1">
                <a:solidFill>
                  <a:sysClr val="windowText" lastClr="000000"/>
                </a:solidFill>
              </a:rPr>
              <a:t>Effekt von B2B E-Commerce auf Erträge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1126737675614189"/>
          <c:y val="0.20978835978835977"/>
          <c:w val="0.86121542499495252"/>
          <c:h val="0.60934758155230595"/>
        </c:manualLayout>
      </c:layout>
      <c:barChart>
        <c:barDir val="col"/>
        <c:grouping val="clustered"/>
        <c:varyColors val="0"/>
        <c:ser>
          <c:idx val="0"/>
          <c:order val="0"/>
          <c:tx>
            <c:strRef>
              <c:f>'5. Ergebnisse'!$C$5</c:f>
              <c:strCache>
                <c:ptCount val="1"/>
                <c:pt idx="0">
                  <c:v>KOSTENEFFEKTE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Ergebnisse'!$C$30:$C$32</c:f>
              <c:strCache>
                <c:ptCount val="3"/>
                <c:pt idx="0">
                  <c:v>Umsatzsteigerung dank 24/7-Verfügbarkeit</c:v>
                </c:pt>
                <c:pt idx="1">
                  <c:v>Umsatzsteigerung dank durchschnittlich höherem Auftragswert</c:v>
                </c:pt>
                <c:pt idx="2">
                  <c:v>Umsatzsteigerung dank neuer Werbemöglichkeiten</c:v>
                </c:pt>
              </c:strCache>
            </c:strRef>
          </c:cat>
          <c:val>
            <c:numRef>
              <c:f>'5. Ergebnisse'!$D$6:$D$9</c:f>
              <c:numCache>
                <c:formatCode>#,##0\ [$€-407]</c:formatCode>
                <c:ptCount val="4"/>
                <c:pt idx="0">
                  <c:v>0</c:v>
                </c:pt>
                <c:pt idx="1">
                  <c:v>0</c:v>
                </c:pt>
                <c:pt idx="2">
                  <c:v>0</c:v>
                </c:pt>
                <c:pt idx="3">
                  <c:v>0</c:v>
                </c:pt>
              </c:numCache>
            </c:numRef>
          </c:val>
          <c:extLst>
            <c:ext xmlns:c16="http://schemas.microsoft.com/office/drawing/2014/chart" uri="{C3380CC4-5D6E-409C-BE32-E72D297353CC}">
              <c16:uniqueId val="{00000000-57F1-478F-8503-F28E5993454B}"/>
            </c:ext>
          </c:extLst>
        </c:ser>
        <c:dLbls>
          <c:showLegendKey val="0"/>
          <c:showVal val="0"/>
          <c:showCatName val="0"/>
          <c:showSerName val="0"/>
          <c:showPercent val="0"/>
          <c:showBubbleSize val="0"/>
        </c:dLbls>
        <c:gapWidth val="219"/>
        <c:overlap val="-27"/>
        <c:axId val="-1642453824"/>
        <c:axId val="-1642445664"/>
      </c:barChart>
      <c:catAx>
        <c:axId val="-164245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42445664"/>
        <c:crosses val="autoZero"/>
        <c:auto val="1"/>
        <c:lblAlgn val="ctr"/>
        <c:lblOffset val="100"/>
        <c:noMultiLvlLbl val="0"/>
      </c:catAx>
      <c:valAx>
        <c:axId val="-1642445664"/>
        <c:scaling>
          <c:orientation val="minMax"/>
        </c:scaling>
        <c:delete val="0"/>
        <c:axPos val="l"/>
        <c:majorGridlines>
          <c:spPr>
            <a:ln w="9525" cap="flat" cmpd="sng" algn="ctr">
              <a:solidFill>
                <a:schemeClr val="tx1">
                  <a:lumMod val="15000"/>
                  <a:lumOff val="85000"/>
                </a:schemeClr>
              </a:solidFill>
              <a:round/>
            </a:ln>
            <a:effectLst/>
          </c:spPr>
        </c:majorGridlines>
        <c:numFmt formatCode="#,##0\ [$€-407]"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42453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188595</xdr:colOff>
      <xdr:row>2</xdr:row>
      <xdr:rowOff>73222</xdr:rowOff>
    </xdr:from>
    <xdr:to>
      <xdr:col>2</xdr:col>
      <xdr:colOff>1905</xdr:colOff>
      <xdr:row>3</xdr:row>
      <xdr:rowOff>2265989</xdr:rowOff>
    </xdr:to>
    <xdr:pic>
      <xdr:nvPicPr>
        <xdr:cNvPr id="4" name="Picture 3">
          <a:extLst>
            <a:ext uri="{FF2B5EF4-FFF2-40B4-BE49-F238E27FC236}">
              <a16:creationId xmlns:a16="http://schemas.microsoft.com/office/drawing/2014/main" id="{E5B74973-3E63-405F-B824-EA08B498DC72}"/>
            </a:ext>
          </a:extLst>
        </xdr:cNvPr>
        <xdr:cNvPicPr>
          <a:picLocks noChangeAspect="1"/>
        </xdr:cNvPicPr>
      </xdr:nvPicPr>
      <xdr:blipFill>
        <a:blip xmlns:r="http://schemas.openxmlformats.org/officeDocument/2006/relationships" r:embed="rId1"/>
        <a:stretch>
          <a:fillRect/>
        </a:stretch>
      </xdr:blipFill>
      <xdr:spPr>
        <a:xfrm>
          <a:off x="188595" y="463747"/>
          <a:ext cx="2937510" cy="2343262"/>
        </a:xfrm>
        <a:prstGeom prst="rect">
          <a:avLst/>
        </a:prstGeom>
      </xdr:spPr>
    </xdr:pic>
    <xdr:clientData/>
  </xdr:twoCellAnchor>
  <xdr:twoCellAnchor editAs="oneCell">
    <xdr:from>
      <xdr:col>2</xdr:col>
      <xdr:colOff>3536950</xdr:colOff>
      <xdr:row>0</xdr:row>
      <xdr:rowOff>133350</xdr:rowOff>
    </xdr:from>
    <xdr:to>
      <xdr:col>3</xdr:col>
      <xdr:colOff>2637</xdr:colOff>
      <xdr:row>2</xdr:row>
      <xdr:rowOff>57149</xdr:rowOff>
    </xdr:to>
    <xdr:pic>
      <xdr:nvPicPr>
        <xdr:cNvPr id="7" name="Grafik 6">
          <a:extLst>
            <a:ext uri="{FF2B5EF4-FFF2-40B4-BE49-F238E27FC236}">
              <a16:creationId xmlns:a16="http://schemas.microsoft.com/office/drawing/2014/main" id="{411DBC8B-4E32-488B-B9E9-AAA82CC3EA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92900" y="133350"/>
          <a:ext cx="929737" cy="380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609600</xdr:colOff>
      <xdr:row>0</xdr:row>
      <xdr:rowOff>129540</xdr:rowOff>
    </xdr:from>
    <xdr:to>
      <xdr:col>3</xdr:col>
      <xdr:colOff>76297</xdr:colOff>
      <xdr:row>2</xdr:row>
      <xdr:rowOff>60959</xdr:rowOff>
    </xdr:to>
    <xdr:pic>
      <xdr:nvPicPr>
        <xdr:cNvPr id="4" name="Grafik 3">
          <a:extLst>
            <a:ext uri="{FF2B5EF4-FFF2-40B4-BE49-F238E27FC236}">
              <a16:creationId xmlns:a16="http://schemas.microsoft.com/office/drawing/2014/main" id="{3BE74D8B-FD6F-45A4-9181-A66F540699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6900" y="129540"/>
          <a:ext cx="1092297" cy="4013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927100</xdr:colOff>
      <xdr:row>0</xdr:row>
      <xdr:rowOff>114300</xdr:rowOff>
    </xdr:from>
    <xdr:to>
      <xdr:col>5</xdr:col>
      <xdr:colOff>63597</xdr:colOff>
      <xdr:row>2</xdr:row>
      <xdr:rowOff>76199</xdr:rowOff>
    </xdr:to>
    <xdr:pic>
      <xdr:nvPicPr>
        <xdr:cNvPr id="3" name="Grafik 2">
          <a:extLst>
            <a:ext uri="{FF2B5EF4-FFF2-40B4-BE49-F238E27FC236}">
              <a16:creationId xmlns:a16="http://schemas.microsoft.com/office/drawing/2014/main" id="{992F35B7-E4D0-4EF3-B447-18298A78F3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00" y="114300"/>
          <a:ext cx="1003397" cy="38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609600</xdr:colOff>
      <xdr:row>0</xdr:row>
      <xdr:rowOff>114300</xdr:rowOff>
    </xdr:from>
    <xdr:to>
      <xdr:col>5</xdr:col>
      <xdr:colOff>68677</xdr:colOff>
      <xdr:row>2</xdr:row>
      <xdr:rowOff>53339</xdr:rowOff>
    </xdr:to>
    <xdr:pic>
      <xdr:nvPicPr>
        <xdr:cNvPr id="3" name="Grafik 2">
          <a:extLst>
            <a:ext uri="{FF2B5EF4-FFF2-40B4-BE49-F238E27FC236}">
              <a16:creationId xmlns:a16="http://schemas.microsoft.com/office/drawing/2014/main" id="{16D8C571-2AAA-4366-B63F-A44915B4F3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0" y="114300"/>
          <a:ext cx="1008477" cy="3708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556260</xdr:colOff>
      <xdr:row>13</xdr:row>
      <xdr:rowOff>110490</xdr:rowOff>
    </xdr:from>
    <xdr:to>
      <xdr:col>9</xdr:col>
      <xdr:colOff>510540</xdr:colOff>
      <xdr:row>29</xdr:row>
      <xdr:rowOff>137160</xdr:rowOff>
    </xdr:to>
    <xdr:graphicFrame macro="">
      <xdr:nvGraphicFramePr>
        <xdr:cNvPr id="2" name="Chart 1">
          <a:extLst>
            <a:ext uri="{FF2B5EF4-FFF2-40B4-BE49-F238E27FC236}">
              <a16:creationId xmlns:a16="http://schemas.microsoft.com/office/drawing/2014/main" id="{55B8B42E-2F2B-4BEA-83B7-7A8A8CFD1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xdr:colOff>
      <xdr:row>11</xdr:row>
      <xdr:rowOff>117157</xdr:rowOff>
    </xdr:from>
    <xdr:to>
      <xdr:col>4</xdr:col>
      <xdr:colOff>167640</xdr:colOff>
      <xdr:row>25</xdr:row>
      <xdr:rowOff>114300</xdr:rowOff>
    </xdr:to>
    <xdr:graphicFrame macro="">
      <xdr:nvGraphicFramePr>
        <xdr:cNvPr id="2" name="Chart 1">
          <a:extLst>
            <a:ext uri="{FF2B5EF4-FFF2-40B4-BE49-F238E27FC236}">
              <a16:creationId xmlns:a16="http://schemas.microsoft.com/office/drawing/2014/main" id="{46693398-8CA1-443F-B16E-C9FB6CF228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11431</xdr:rowOff>
    </xdr:from>
    <xdr:to>
      <xdr:col>5</xdr:col>
      <xdr:colOff>0</xdr:colOff>
      <xdr:row>49</xdr:row>
      <xdr:rowOff>19051</xdr:rowOff>
    </xdr:to>
    <xdr:graphicFrame macro="">
      <xdr:nvGraphicFramePr>
        <xdr:cNvPr id="3" name="Chart 2">
          <a:extLst>
            <a:ext uri="{FF2B5EF4-FFF2-40B4-BE49-F238E27FC236}">
              <a16:creationId xmlns:a16="http://schemas.microsoft.com/office/drawing/2014/main" id="{D8B51806-84B7-403E-901D-DCF7D3C45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1257300</xdr:colOff>
      <xdr:row>0</xdr:row>
      <xdr:rowOff>109220</xdr:rowOff>
    </xdr:from>
    <xdr:to>
      <xdr:col>5</xdr:col>
      <xdr:colOff>45817</xdr:colOff>
      <xdr:row>2</xdr:row>
      <xdr:rowOff>63499</xdr:rowOff>
    </xdr:to>
    <xdr:pic>
      <xdr:nvPicPr>
        <xdr:cNvPr id="5" name="Grafik 4">
          <a:extLst>
            <a:ext uri="{FF2B5EF4-FFF2-40B4-BE49-F238E27FC236}">
              <a16:creationId xmlns:a16="http://schemas.microsoft.com/office/drawing/2014/main" id="{2696F811-2498-4BF4-8218-191F4C6B25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16700" y="109220"/>
          <a:ext cx="1011017" cy="373379"/>
        </a:xfrm>
        <a:prstGeom prst="rect">
          <a:avLst/>
        </a:prstGeom>
      </xdr:spPr>
    </xdr:pic>
    <xdr:clientData/>
  </xdr:twoCellAnchor>
</xdr:wsDr>
</file>

<file path=xl/theme/theme1.xml><?xml version="1.0" encoding="utf-8"?>
<a:theme xmlns:a="http://schemas.openxmlformats.org/drawingml/2006/main" name="Office Theme">
  <a:themeElements>
    <a:clrScheme name="Sana Commerce">
      <a:dk1>
        <a:sysClr val="windowText" lastClr="000000"/>
      </a:dk1>
      <a:lt1>
        <a:sysClr val="window" lastClr="FFFFFF"/>
      </a:lt1>
      <a:dk2>
        <a:srgbClr val="44546A"/>
      </a:dk2>
      <a:lt2>
        <a:srgbClr val="E7E6E6"/>
      </a:lt2>
      <a:accent1>
        <a:srgbClr val="C10C06"/>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na-commerce.com/de/demo-anfrag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ana-commerce.com/e-commerce/integrated-e-commerce/" TargetMode="External"/><Relationship Id="rId1" Type="http://schemas.openxmlformats.org/officeDocument/2006/relationships/hyperlink" Target="https://michaelskenny.com/points-of-view/evaluating-the-total-cost-of-ownership-for-an-on-premise-application-syste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ana-commerce.com/de/demo-anfrage/" TargetMode="External"/><Relationship Id="rId1" Type="http://schemas.openxmlformats.org/officeDocument/2006/relationships/hyperlink" Target="https://www.sana-commerce.com/demo-request/"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10C06"/>
  </sheetPr>
  <dimension ref="B2:C14"/>
  <sheetViews>
    <sheetView tabSelected="1" zoomScale="120" zoomScaleNormal="120" zoomScaleSheetLayoutView="130" workbookViewId="0">
      <selection activeCell="B7" sqref="B7:C7"/>
    </sheetView>
  </sheetViews>
  <sheetFormatPr baseColWidth="10" defaultColWidth="8.77734375" defaultRowHeight="13.8" x14ac:dyDescent="0.3"/>
  <cols>
    <col min="1" max="1" width="3.6640625" style="14" customWidth="1"/>
    <col min="2" max="2" width="42.33203125" style="14" customWidth="1"/>
    <col min="3" max="3" width="65.109375" style="14" customWidth="1"/>
    <col min="4" max="4" width="3.6640625" style="14" customWidth="1"/>
    <col min="5" max="16384" width="8.77734375" style="14"/>
  </cols>
  <sheetData>
    <row r="2" spans="2:3" s="13" customFormat="1" ht="22.2" x14ac:dyDescent="0.3">
      <c r="B2" s="118" t="s">
        <v>52</v>
      </c>
      <c r="C2" s="119"/>
    </row>
    <row r="3" spans="2:3" s="13" customFormat="1" ht="10.199999999999999" customHeight="1" x14ac:dyDescent="0.3">
      <c r="B3" s="23"/>
      <c r="C3" s="23"/>
    </row>
    <row r="4" spans="2:3" s="13" customFormat="1" ht="219" customHeight="1" x14ac:dyDescent="0.3">
      <c r="B4" s="23"/>
      <c r="C4" s="24" t="s">
        <v>53</v>
      </c>
    </row>
    <row r="5" spans="2:3" s="13" customFormat="1" ht="158.55000000000001" customHeight="1" x14ac:dyDescent="0.3">
      <c r="B5" s="120" t="s">
        <v>56</v>
      </c>
      <c r="C5" s="120"/>
    </row>
    <row r="6" spans="2:3" ht="18.45" customHeight="1" x14ac:dyDescent="0.3">
      <c r="B6" s="25"/>
      <c r="C6" s="25"/>
    </row>
    <row r="7" spans="2:3" s="5" customFormat="1" ht="52.8" customHeight="1" x14ac:dyDescent="0.3">
      <c r="B7" s="116" t="s">
        <v>50</v>
      </c>
      <c r="C7" s="117"/>
    </row>
    <row r="8" spans="2:3" ht="18.45" customHeight="1" x14ac:dyDescent="0.3">
      <c r="B8" s="25"/>
      <c r="C8" s="25"/>
    </row>
    <row r="9" spans="2:3" ht="15" customHeight="1" x14ac:dyDescent="0.3">
      <c r="B9" s="114" t="s">
        <v>54</v>
      </c>
      <c r="C9" s="115"/>
    </row>
    <row r="10" spans="2:3" ht="15" customHeight="1" x14ac:dyDescent="0.3">
      <c r="B10" s="121" t="s">
        <v>51</v>
      </c>
      <c r="C10" s="121"/>
    </row>
    <row r="11" spans="2:3" ht="15" customHeight="1" x14ac:dyDescent="0.3">
      <c r="B11" s="113" t="s">
        <v>55</v>
      </c>
      <c r="C11" s="113"/>
    </row>
    <row r="12" spans="2:3" ht="18.45" customHeight="1" x14ac:dyDescent="0.3">
      <c r="B12" s="26"/>
      <c r="C12" s="26"/>
    </row>
    <row r="13" spans="2:3" ht="18.45" customHeight="1" x14ac:dyDescent="0.3">
      <c r="B13" s="25"/>
      <c r="C13" s="25"/>
    </row>
    <row r="14" spans="2:3" ht="17.399999999999999" x14ac:dyDescent="0.3">
      <c r="B14" s="25"/>
      <c r="C14" s="25"/>
    </row>
  </sheetData>
  <mergeCells count="6">
    <mergeCell ref="B11:C11"/>
    <mergeCell ref="B9:C9"/>
    <mergeCell ref="B7:C7"/>
    <mergeCell ref="B2:C2"/>
    <mergeCell ref="B5:C5"/>
    <mergeCell ref="B10:C10"/>
  </mergeCells>
  <conditionalFormatting sqref="B10:B12">
    <cfRule type="expression" dxfId="79" priority="8">
      <formula>#REF!="USD"</formula>
    </cfRule>
  </conditionalFormatting>
  <conditionalFormatting sqref="B10:B12">
    <cfRule type="expression" dxfId="78" priority="7">
      <formula>#REF!="EUR"</formula>
    </cfRule>
  </conditionalFormatting>
  <conditionalFormatting sqref="B10:B12">
    <cfRule type="expression" dxfId="77" priority="6">
      <formula>#REF!="GBP"</formula>
    </cfRule>
  </conditionalFormatting>
  <conditionalFormatting sqref="B10:B12">
    <cfRule type="expression" dxfId="76" priority="5">
      <formula>#REF!="AUD"</formula>
    </cfRule>
  </conditionalFormatting>
  <conditionalFormatting sqref="B10">
    <cfRule type="expression" dxfId="75" priority="1">
      <formula>#REF!="AUD"</formula>
    </cfRule>
  </conditionalFormatting>
  <conditionalFormatting sqref="B10">
    <cfRule type="expression" dxfId="74" priority="4">
      <formula>#REF!="USD"</formula>
    </cfRule>
  </conditionalFormatting>
  <conditionalFormatting sqref="B10">
    <cfRule type="expression" dxfId="73" priority="3">
      <formula>#REF!="EUR"</formula>
    </cfRule>
  </conditionalFormatting>
  <conditionalFormatting sqref="B10">
    <cfRule type="expression" dxfId="72" priority="2">
      <formula>#REF!="GBP"</formula>
    </cfRule>
  </conditionalFormatting>
  <hyperlinks>
    <hyperlink ref="B7:C7" r:id="rId1" display="https://www.sana-commerce.com/de/demo-anfrage/" xr:uid="{00000000-0004-0000-0000-000000000000}"/>
  </hyperlinks>
  <pageMargins left="0.7" right="0.7" top="0.75" bottom="0.75" header="0.3" footer="0.3"/>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C18"/>
  <sheetViews>
    <sheetView showGridLines="0" zoomScaleNormal="100" zoomScaleSheetLayoutView="178" workbookViewId="0">
      <selection activeCell="G3" sqref="G3"/>
    </sheetView>
  </sheetViews>
  <sheetFormatPr baseColWidth="10" defaultColWidth="8.77734375" defaultRowHeight="13.2" x14ac:dyDescent="0.3"/>
  <cols>
    <col min="1" max="1" width="3.6640625" style="5" customWidth="1"/>
    <col min="2" max="2" width="62.77734375" style="5" customWidth="1"/>
    <col min="3" max="3" width="21.33203125" style="7" customWidth="1"/>
    <col min="4" max="4" width="3.6640625" style="6" customWidth="1"/>
    <col min="5" max="16384" width="8.77734375" style="6"/>
  </cols>
  <sheetData>
    <row r="2" spans="2:3" ht="22.2" x14ac:dyDescent="0.3">
      <c r="B2" s="44" t="s">
        <v>57</v>
      </c>
      <c r="C2" s="45"/>
    </row>
    <row r="3" spans="2:3" ht="20.55" customHeight="1" x14ac:dyDescent="0.3">
      <c r="B3" s="27" t="s">
        <v>58</v>
      </c>
      <c r="C3" s="28"/>
    </row>
    <row r="4" spans="2:3" ht="17.399999999999999" x14ac:dyDescent="0.3">
      <c r="B4" s="27"/>
      <c r="C4" s="28"/>
    </row>
    <row r="5" spans="2:3" ht="19.95" customHeight="1" x14ac:dyDescent="0.3">
      <c r="B5" s="29"/>
      <c r="C5" s="30" t="s">
        <v>59</v>
      </c>
    </row>
    <row r="6" spans="2:3" ht="19.95" customHeight="1" x14ac:dyDescent="0.3">
      <c r="B6" s="31" t="s">
        <v>60</v>
      </c>
      <c r="C6" s="32"/>
    </row>
    <row r="7" spans="2:3" ht="19.95" customHeight="1" x14ac:dyDescent="0.3">
      <c r="B7" s="31" t="s">
        <v>61</v>
      </c>
      <c r="C7" s="32"/>
    </row>
    <row r="8" spans="2:3" ht="19.95" customHeight="1" x14ac:dyDescent="0.3">
      <c r="B8" s="33" t="s">
        <v>62</v>
      </c>
      <c r="C8" s="34"/>
    </row>
    <row r="9" spans="2:3" ht="19.95" customHeight="1" x14ac:dyDescent="0.3">
      <c r="B9" s="31" t="s">
        <v>63</v>
      </c>
      <c r="C9" s="35"/>
    </row>
    <row r="10" spans="2:3" ht="17.399999999999999" x14ac:dyDescent="0.3">
      <c r="B10" s="31" t="s">
        <v>64</v>
      </c>
      <c r="C10" s="32"/>
    </row>
    <row r="11" spans="2:3" ht="19.95" customHeight="1" x14ac:dyDescent="0.3">
      <c r="B11" s="33" t="s">
        <v>65</v>
      </c>
      <c r="C11" s="36"/>
    </row>
    <row r="12" spans="2:3" ht="34.799999999999997" x14ac:dyDescent="0.3">
      <c r="B12" s="31" t="s">
        <v>66</v>
      </c>
      <c r="C12" s="37"/>
    </row>
    <row r="13" spans="2:3" ht="34.799999999999997" x14ac:dyDescent="0.3">
      <c r="B13" s="33" t="s">
        <v>67</v>
      </c>
      <c r="C13" s="36"/>
    </row>
    <row r="14" spans="2:3" ht="19.95" customHeight="1" x14ac:dyDescent="0.3">
      <c r="B14" s="38"/>
      <c r="C14" s="39"/>
    </row>
    <row r="15" spans="2:3" ht="52.2" x14ac:dyDescent="0.3">
      <c r="B15" s="40" t="s">
        <v>68</v>
      </c>
      <c r="C15" s="41">
        <f>IFERROR((C9*C10)/C11,0)</f>
        <v>0</v>
      </c>
    </row>
    <row r="16" spans="2:3" ht="19.95" customHeight="1" x14ac:dyDescent="0.3">
      <c r="B16" s="42"/>
      <c r="C16" s="43"/>
    </row>
    <row r="17" spans="1:3" s="22" customFormat="1" ht="11.55" customHeight="1" x14ac:dyDescent="0.3">
      <c r="A17" s="20"/>
      <c r="B17" s="21"/>
    </row>
    <row r="18" spans="1:3" x14ac:dyDescent="0.3">
      <c r="C18" s="10"/>
    </row>
  </sheetData>
  <conditionalFormatting sqref="C9 C11 C13">
    <cfRule type="expression" dxfId="71" priority="16">
      <formula>#REF!="USD"</formula>
    </cfRule>
  </conditionalFormatting>
  <conditionalFormatting sqref="C9 C11 C13">
    <cfRule type="expression" dxfId="70" priority="15">
      <formula>#REF!="EUR"</formula>
    </cfRule>
  </conditionalFormatting>
  <conditionalFormatting sqref="C9 C11 C13">
    <cfRule type="expression" dxfId="69" priority="14">
      <formula>#REF!="GBP"</formula>
    </cfRule>
  </conditionalFormatting>
  <conditionalFormatting sqref="C9 C11 C13">
    <cfRule type="expression" dxfId="68" priority="13">
      <formula>#REF!="AUD"</formula>
    </cfRule>
  </conditionalFormatting>
  <conditionalFormatting sqref="C15:C16">
    <cfRule type="expression" dxfId="67" priority="8">
      <formula>#REF!="USD"</formula>
    </cfRule>
  </conditionalFormatting>
  <conditionalFormatting sqref="C15:C16">
    <cfRule type="expression" dxfId="66" priority="7">
      <formula>#REF!="EUR"</formula>
    </cfRule>
  </conditionalFormatting>
  <conditionalFormatting sqref="C15:C16">
    <cfRule type="expression" dxfId="65" priority="6">
      <formula>#REF!="GBP"</formula>
    </cfRule>
  </conditionalFormatting>
  <conditionalFormatting sqref="C15:C16">
    <cfRule type="expression" dxfId="64" priority="5">
      <formula>#REF!="AUD"</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Sheet1!$A$1:$A$20</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workbookViewId="0">
      <selection activeCell="A21" sqref="A21"/>
    </sheetView>
  </sheetViews>
  <sheetFormatPr baseColWidth="10" defaultColWidth="8.77734375" defaultRowHeight="14.4" x14ac:dyDescent="0.3"/>
  <cols>
    <col min="1" max="1" width="31.44140625" bestFit="1" customWidth="1"/>
  </cols>
  <sheetData>
    <row r="1" spans="1:1" x14ac:dyDescent="0.3">
      <c r="A1" t="s">
        <v>0</v>
      </c>
    </row>
    <row r="2" spans="1:1" x14ac:dyDescent="0.3">
      <c r="A2" t="s">
        <v>1</v>
      </c>
    </row>
    <row r="3" spans="1:1" x14ac:dyDescent="0.3">
      <c r="A3" t="s">
        <v>2</v>
      </c>
    </row>
    <row r="4" spans="1:1" x14ac:dyDescent="0.3">
      <c r="A4" t="s">
        <v>3</v>
      </c>
    </row>
    <row r="5" spans="1:1" x14ac:dyDescent="0.3">
      <c r="A5" t="s">
        <v>4</v>
      </c>
    </row>
    <row r="6" spans="1:1" x14ac:dyDescent="0.3">
      <c r="A6" t="s">
        <v>5</v>
      </c>
    </row>
    <row r="7" spans="1:1" x14ac:dyDescent="0.3">
      <c r="A7" t="s">
        <v>6</v>
      </c>
    </row>
    <row r="8" spans="1:1" x14ac:dyDescent="0.3">
      <c r="A8" t="s">
        <v>7</v>
      </c>
    </row>
    <row r="9" spans="1:1" x14ac:dyDescent="0.3">
      <c r="A9" t="s">
        <v>8</v>
      </c>
    </row>
    <row r="10" spans="1:1" x14ac:dyDescent="0.3">
      <c r="A10" t="s">
        <v>9</v>
      </c>
    </row>
    <row r="11" spans="1:1" x14ac:dyDescent="0.3">
      <c r="A11" t="s">
        <v>10</v>
      </c>
    </row>
    <row r="12" spans="1:1" x14ac:dyDescent="0.3">
      <c r="A12" t="s">
        <v>11</v>
      </c>
    </row>
    <row r="13" spans="1:1" x14ac:dyDescent="0.3">
      <c r="A13" t="s">
        <v>12</v>
      </c>
    </row>
    <row r="14" spans="1:1" x14ac:dyDescent="0.3">
      <c r="A14" t="s">
        <v>13</v>
      </c>
    </row>
    <row r="15" spans="1:1" x14ac:dyDescent="0.3">
      <c r="A15" t="s">
        <v>14</v>
      </c>
    </row>
    <row r="16" spans="1:1" x14ac:dyDescent="0.3">
      <c r="A16" t="s">
        <v>15</v>
      </c>
    </row>
    <row r="17" spans="1:1" x14ac:dyDescent="0.3">
      <c r="A17" t="s">
        <v>16</v>
      </c>
    </row>
    <row r="18" spans="1:1" x14ac:dyDescent="0.3">
      <c r="A18" t="s">
        <v>17</v>
      </c>
    </row>
    <row r="19" spans="1:1" x14ac:dyDescent="0.3">
      <c r="A19" t="s">
        <v>18</v>
      </c>
    </row>
    <row r="20" spans="1:1" x14ac:dyDescent="0.3">
      <c r="A20" t="s">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46"/>
  <sheetViews>
    <sheetView showGridLines="0" zoomScaleNormal="100" zoomScaleSheetLayoutView="100" workbookViewId="0">
      <selection activeCell="G13" sqref="G13"/>
    </sheetView>
  </sheetViews>
  <sheetFormatPr baseColWidth="10" defaultColWidth="8.77734375" defaultRowHeight="13.2" x14ac:dyDescent="0.3"/>
  <cols>
    <col min="1" max="1" width="3.6640625" style="5" customWidth="1"/>
    <col min="2" max="2" width="1.6640625" style="5" customWidth="1"/>
    <col min="3" max="3" width="107.44140625" style="5" customWidth="1"/>
    <col min="4" max="4" width="22.6640625" style="7" customWidth="1"/>
    <col min="5" max="5" width="1.77734375" style="5" customWidth="1"/>
    <col min="6" max="6" width="3.6640625" style="5" customWidth="1"/>
    <col min="7" max="16384" width="8.77734375" style="5"/>
  </cols>
  <sheetData>
    <row r="2" spans="2:5" ht="19.95" customHeight="1" x14ac:dyDescent="0.3">
      <c r="B2" s="122" t="s">
        <v>45</v>
      </c>
      <c r="C2" s="123"/>
      <c r="D2" s="123"/>
      <c r="E2" s="124"/>
    </row>
    <row r="3" spans="2:5" s="15" customFormat="1" ht="16.2" x14ac:dyDescent="0.3">
      <c r="B3" s="46"/>
      <c r="C3" s="81"/>
      <c r="D3" s="82"/>
      <c r="E3" s="46"/>
    </row>
    <row r="4" spans="2:5" ht="24" customHeight="1" x14ac:dyDescent="0.3">
      <c r="B4" s="49"/>
      <c r="C4" s="67" t="s">
        <v>69</v>
      </c>
      <c r="D4" s="51"/>
      <c r="E4" s="52"/>
    </row>
    <row r="5" spans="2:5" s="12" customFormat="1" ht="46.2" customHeight="1" x14ac:dyDescent="0.3">
      <c r="B5" s="53"/>
      <c r="C5" s="126" t="s">
        <v>94</v>
      </c>
      <c r="D5" s="126"/>
      <c r="E5" s="54"/>
    </row>
    <row r="6" spans="2:5" ht="10.199999999999999" customHeight="1" x14ac:dyDescent="0.3">
      <c r="B6" s="55"/>
      <c r="C6" s="38"/>
      <c r="D6" s="56"/>
      <c r="E6" s="57"/>
    </row>
    <row r="7" spans="2:5" ht="17.399999999999999" x14ac:dyDescent="0.3">
      <c r="B7" s="55"/>
      <c r="C7" s="29"/>
      <c r="D7" s="83" t="s">
        <v>59</v>
      </c>
      <c r="E7" s="57"/>
    </row>
    <row r="8" spans="2:5" ht="16.2" customHeight="1" x14ac:dyDescent="0.3">
      <c r="B8" s="55"/>
      <c r="C8" s="31" t="s">
        <v>70</v>
      </c>
      <c r="D8" s="58"/>
      <c r="E8" s="57"/>
    </row>
    <row r="9" spans="2:5" ht="16.2" customHeight="1" x14ac:dyDescent="0.3">
      <c r="B9" s="55"/>
      <c r="C9" s="31" t="s">
        <v>71</v>
      </c>
      <c r="D9" s="58"/>
      <c r="E9" s="57"/>
    </row>
    <row r="10" spans="2:5" ht="16.2" customHeight="1" x14ac:dyDescent="0.3">
      <c r="B10" s="55"/>
      <c r="C10" s="38" t="s">
        <v>72</v>
      </c>
      <c r="D10" s="59">
        <f>D8-D9</f>
        <v>0</v>
      </c>
      <c r="E10" s="57"/>
    </row>
    <row r="11" spans="2:5" ht="16.2" customHeight="1" x14ac:dyDescent="0.3">
      <c r="B11" s="55"/>
      <c r="C11" s="38" t="s">
        <v>47</v>
      </c>
      <c r="D11" s="59">
        <f>D10*'2. Kennzahlen'!C15/60/1776</f>
        <v>0</v>
      </c>
      <c r="E11" s="57"/>
    </row>
    <row r="12" spans="2:5" ht="16.2" customHeight="1" x14ac:dyDescent="0.3">
      <c r="B12" s="55"/>
      <c r="C12" s="84" t="s">
        <v>73</v>
      </c>
      <c r="D12" s="85">
        <f>D11*'2. Kennzahlen'!C13</f>
        <v>0</v>
      </c>
      <c r="E12" s="57"/>
    </row>
    <row r="13" spans="2:5" ht="15" customHeight="1" x14ac:dyDescent="0.3">
      <c r="B13" s="62"/>
      <c r="C13" s="86"/>
      <c r="D13" s="63"/>
      <c r="E13" s="64"/>
    </row>
    <row r="14" spans="2:5" ht="9" customHeight="1" x14ac:dyDescent="0.3">
      <c r="B14" s="65"/>
      <c r="C14" s="65"/>
      <c r="D14" s="66"/>
      <c r="E14" s="65"/>
    </row>
    <row r="15" spans="2:5" ht="25.2" customHeight="1" x14ac:dyDescent="0.3">
      <c r="B15" s="49"/>
      <c r="C15" s="67" t="s">
        <v>74</v>
      </c>
      <c r="D15" s="67"/>
      <c r="E15" s="52"/>
    </row>
    <row r="16" spans="2:5" ht="91.95" customHeight="1" x14ac:dyDescent="0.3">
      <c r="B16" s="55"/>
      <c r="C16" s="126" t="s">
        <v>95</v>
      </c>
      <c r="D16" s="126"/>
      <c r="E16" s="57"/>
    </row>
    <row r="17" spans="2:5" ht="28.2" customHeight="1" x14ac:dyDescent="0.3">
      <c r="B17" s="55"/>
      <c r="C17" s="125" t="s">
        <v>75</v>
      </c>
      <c r="D17" s="125"/>
      <c r="E17" s="57"/>
    </row>
    <row r="18" spans="2:5" ht="16.2" x14ac:dyDescent="0.3">
      <c r="B18" s="55"/>
      <c r="C18" s="68" t="s">
        <v>76</v>
      </c>
      <c r="D18" s="69"/>
      <c r="E18" s="57"/>
    </row>
    <row r="19" spans="2:5" ht="9" customHeight="1" x14ac:dyDescent="0.3">
      <c r="B19" s="55"/>
      <c r="C19" s="38"/>
      <c r="D19" s="38"/>
      <c r="E19" s="57"/>
    </row>
    <row r="20" spans="2:5" ht="16.95" customHeight="1" x14ac:dyDescent="0.3">
      <c r="B20" s="55"/>
      <c r="C20" s="29"/>
      <c r="D20" s="83" t="s">
        <v>59</v>
      </c>
      <c r="E20" s="57"/>
    </row>
    <row r="21" spans="2:5" ht="16.95" customHeight="1" x14ac:dyDescent="0.3">
      <c r="B21" s="55"/>
      <c r="C21" s="31" t="s">
        <v>77</v>
      </c>
      <c r="D21" s="32"/>
      <c r="E21" s="70">
        <v>5.0000000000000001E-3</v>
      </c>
    </row>
    <row r="22" spans="2:5" ht="16.95" customHeight="1" x14ac:dyDescent="0.3">
      <c r="B22" s="55"/>
      <c r="C22" s="31" t="s">
        <v>78</v>
      </c>
      <c r="D22" s="35"/>
      <c r="E22" s="57"/>
    </row>
    <row r="23" spans="2:5" ht="16.95" customHeight="1" x14ac:dyDescent="0.3">
      <c r="B23" s="55"/>
      <c r="C23" s="84" t="s">
        <v>79</v>
      </c>
      <c r="D23" s="85">
        <f>(D21-E21)*D22*'2. Kennzahlen'!C15</f>
        <v>0</v>
      </c>
      <c r="E23" s="57"/>
    </row>
    <row r="24" spans="2:5" ht="15.45" customHeight="1" x14ac:dyDescent="0.3">
      <c r="B24" s="62"/>
      <c r="C24" s="76"/>
      <c r="D24" s="87"/>
      <c r="E24" s="64"/>
    </row>
    <row r="25" spans="2:5" ht="9" customHeight="1" x14ac:dyDescent="0.3">
      <c r="B25" s="65"/>
      <c r="C25" s="38"/>
      <c r="D25" s="88"/>
      <c r="E25" s="65"/>
    </row>
    <row r="26" spans="2:5" ht="24" customHeight="1" x14ac:dyDescent="0.3">
      <c r="B26" s="71"/>
      <c r="C26" s="67" t="s">
        <v>80</v>
      </c>
      <c r="D26" s="67"/>
      <c r="E26" s="72"/>
    </row>
    <row r="27" spans="2:5" ht="68.55" customHeight="1" x14ac:dyDescent="0.3">
      <c r="B27" s="73"/>
      <c r="C27" s="126" t="s">
        <v>81</v>
      </c>
      <c r="D27" s="126"/>
      <c r="E27" s="74"/>
    </row>
    <row r="28" spans="2:5" ht="9" customHeight="1" x14ac:dyDescent="0.3">
      <c r="B28" s="73"/>
      <c r="C28" s="38"/>
      <c r="D28" s="38"/>
      <c r="E28" s="74"/>
    </row>
    <row r="29" spans="2:5" ht="16.95" customHeight="1" x14ac:dyDescent="0.3">
      <c r="B29" s="73"/>
      <c r="C29" s="29"/>
      <c r="D29" s="83" t="s">
        <v>59</v>
      </c>
      <c r="E29" s="74"/>
    </row>
    <row r="30" spans="2:5" ht="16.95" customHeight="1" x14ac:dyDescent="0.3">
      <c r="B30" s="73"/>
      <c r="C30" s="31" t="s">
        <v>82</v>
      </c>
      <c r="D30" s="58"/>
      <c r="E30" s="74"/>
    </row>
    <row r="31" spans="2:5" ht="16.95" customHeight="1" x14ac:dyDescent="0.3">
      <c r="B31" s="73"/>
      <c r="C31" s="31" t="s">
        <v>83</v>
      </c>
      <c r="D31" s="58"/>
      <c r="E31" s="74"/>
    </row>
    <row r="32" spans="2:5" ht="16.95" customHeight="1" x14ac:dyDescent="0.3">
      <c r="B32" s="73"/>
      <c r="C32" s="31" t="s">
        <v>84</v>
      </c>
      <c r="D32" s="32"/>
      <c r="E32" s="74"/>
    </row>
    <row r="33" spans="2:5" ht="19.8" customHeight="1" x14ac:dyDescent="0.3">
      <c r="B33" s="73"/>
      <c r="C33" s="67" t="s">
        <v>85</v>
      </c>
      <c r="D33" s="89">
        <f>((D30*260)*D31*D32)</f>
        <v>0</v>
      </c>
      <c r="E33" s="74"/>
    </row>
    <row r="34" spans="2:5" ht="16.95" customHeight="1" x14ac:dyDescent="0.3">
      <c r="B34" s="73"/>
      <c r="C34" s="76" t="s">
        <v>86</v>
      </c>
      <c r="D34" s="90">
        <f>D33/60/1776*'2. Kennzahlen'!C13</f>
        <v>0</v>
      </c>
      <c r="E34" s="74"/>
    </row>
    <row r="35" spans="2:5" ht="15.45" customHeight="1" x14ac:dyDescent="0.3">
      <c r="B35" s="75"/>
      <c r="C35" s="76"/>
      <c r="D35" s="77"/>
      <c r="E35" s="78"/>
    </row>
    <row r="36" spans="2:5" ht="9" customHeight="1" x14ac:dyDescent="0.3">
      <c r="B36" s="38"/>
      <c r="C36" s="38"/>
      <c r="D36" s="56"/>
      <c r="E36" s="38"/>
    </row>
    <row r="37" spans="2:5" ht="24" customHeight="1" x14ac:dyDescent="0.3">
      <c r="B37" s="71"/>
      <c r="C37" s="67" t="s">
        <v>87</v>
      </c>
      <c r="D37" s="67"/>
      <c r="E37" s="72"/>
    </row>
    <row r="38" spans="2:5" ht="34.950000000000003" customHeight="1" x14ac:dyDescent="0.3">
      <c r="B38" s="73"/>
      <c r="C38" s="126" t="s">
        <v>88</v>
      </c>
      <c r="D38" s="126"/>
      <c r="E38" s="74"/>
    </row>
    <row r="39" spans="2:5" ht="17.399999999999999" x14ac:dyDescent="0.3">
      <c r="B39" s="73"/>
      <c r="C39" s="127" t="s">
        <v>89</v>
      </c>
      <c r="D39" s="127"/>
      <c r="E39" s="74"/>
    </row>
    <row r="40" spans="2:5" ht="17.399999999999999" x14ac:dyDescent="0.3">
      <c r="B40" s="73"/>
      <c r="C40" s="79" t="s">
        <v>90</v>
      </c>
      <c r="D40" s="38"/>
      <c r="E40" s="74"/>
    </row>
    <row r="41" spans="2:5" ht="9.4499999999999993" customHeight="1" x14ac:dyDescent="0.3">
      <c r="B41" s="73"/>
      <c r="C41" s="80"/>
      <c r="D41" s="38"/>
      <c r="E41" s="74"/>
    </row>
    <row r="42" spans="2:5" ht="16.95" customHeight="1" x14ac:dyDescent="0.3">
      <c r="B42" s="73"/>
      <c r="C42" s="29"/>
      <c r="D42" s="83" t="s">
        <v>59</v>
      </c>
      <c r="E42" s="74"/>
    </row>
    <row r="43" spans="2:5" ht="16.95" customHeight="1" x14ac:dyDescent="0.3">
      <c r="B43" s="73"/>
      <c r="C43" s="31" t="s">
        <v>91</v>
      </c>
      <c r="D43" s="35"/>
      <c r="E43" s="74"/>
    </row>
    <row r="44" spans="2:5" ht="16.95" customHeight="1" x14ac:dyDescent="0.3">
      <c r="B44" s="73"/>
      <c r="C44" s="31" t="s">
        <v>92</v>
      </c>
      <c r="D44" s="35"/>
      <c r="E44" s="74"/>
    </row>
    <row r="45" spans="2:5" ht="16.95" customHeight="1" x14ac:dyDescent="0.3">
      <c r="B45" s="73"/>
      <c r="C45" s="84" t="s">
        <v>93</v>
      </c>
      <c r="D45" s="85">
        <f>D43+D44</f>
        <v>0</v>
      </c>
      <c r="E45" s="74"/>
    </row>
    <row r="46" spans="2:5" ht="15.45" customHeight="1" x14ac:dyDescent="0.3">
      <c r="B46" s="75"/>
      <c r="C46" s="76"/>
      <c r="D46" s="77"/>
      <c r="E46" s="78"/>
    </row>
  </sheetData>
  <mergeCells count="7">
    <mergeCell ref="B2:E2"/>
    <mergeCell ref="C17:D17"/>
    <mergeCell ref="C27:D27"/>
    <mergeCell ref="C38:D38"/>
    <mergeCell ref="C39:D39"/>
    <mergeCell ref="C5:D5"/>
    <mergeCell ref="C16:D16"/>
  </mergeCells>
  <conditionalFormatting sqref="D10:D11">
    <cfRule type="expression" dxfId="63" priority="45">
      <formula>#REF!="AUD"</formula>
    </cfRule>
  </conditionalFormatting>
  <conditionalFormatting sqref="D8:D9">
    <cfRule type="expression" dxfId="62" priority="52">
      <formula>#REF!="USD"</formula>
    </cfRule>
  </conditionalFormatting>
  <conditionalFormatting sqref="D8:D9">
    <cfRule type="expression" dxfId="61" priority="51">
      <formula>#REF!="EUR"</formula>
    </cfRule>
  </conditionalFormatting>
  <conditionalFormatting sqref="D8:D9">
    <cfRule type="expression" dxfId="60" priority="50">
      <formula>#REF!="GBP"</formula>
    </cfRule>
  </conditionalFormatting>
  <conditionalFormatting sqref="D8:D9">
    <cfRule type="expression" dxfId="59" priority="49">
      <formula>#REF!="AUD"</formula>
    </cfRule>
  </conditionalFormatting>
  <conditionalFormatting sqref="D10:D11">
    <cfRule type="expression" dxfId="58" priority="48">
      <formula>#REF!="USD"</formula>
    </cfRule>
  </conditionalFormatting>
  <conditionalFormatting sqref="D10:D11">
    <cfRule type="expression" dxfId="57" priority="47">
      <formula>#REF!="EUR"</formula>
    </cfRule>
  </conditionalFormatting>
  <conditionalFormatting sqref="D10:D11">
    <cfRule type="expression" dxfId="56" priority="46">
      <formula>#REF!="GBP"</formula>
    </cfRule>
  </conditionalFormatting>
  <conditionalFormatting sqref="D12:D14">
    <cfRule type="expression" dxfId="55" priority="44">
      <formula>#REF!="USD"</formula>
    </cfRule>
  </conditionalFormatting>
  <conditionalFormatting sqref="D12:D14">
    <cfRule type="expression" dxfId="54" priority="43">
      <formula>#REF!="EUR"</formula>
    </cfRule>
  </conditionalFormatting>
  <conditionalFormatting sqref="D12:D14">
    <cfRule type="expression" dxfId="53" priority="42">
      <formula>#REF!="GBP"</formula>
    </cfRule>
  </conditionalFormatting>
  <conditionalFormatting sqref="D12:D14">
    <cfRule type="expression" dxfId="52" priority="41">
      <formula>#REF!="AUD"</formula>
    </cfRule>
  </conditionalFormatting>
  <conditionalFormatting sqref="D22">
    <cfRule type="expression" dxfId="51" priority="33">
      <formula>#REF!="AUD"</formula>
    </cfRule>
  </conditionalFormatting>
  <conditionalFormatting sqref="D23:D25">
    <cfRule type="expression" dxfId="50" priority="40">
      <formula>#REF!="USD"</formula>
    </cfRule>
  </conditionalFormatting>
  <conditionalFormatting sqref="D23:D25">
    <cfRule type="expression" dxfId="49" priority="39">
      <formula>#REF!="EUR"</formula>
    </cfRule>
  </conditionalFormatting>
  <conditionalFormatting sqref="D23:D25">
    <cfRule type="expression" dxfId="48" priority="38">
      <formula>#REF!="GBP"</formula>
    </cfRule>
  </conditionalFormatting>
  <conditionalFormatting sqref="D23:D25">
    <cfRule type="expression" dxfId="47" priority="37">
      <formula>#REF!="AUD"</formula>
    </cfRule>
  </conditionalFormatting>
  <conditionalFormatting sqref="D22">
    <cfRule type="expression" dxfId="46" priority="36">
      <formula>#REF!="USD"</formula>
    </cfRule>
  </conditionalFormatting>
  <conditionalFormatting sqref="D22">
    <cfRule type="expression" dxfId="45" priority="35">
      <formula>#REF!="EUR"</formula>
    </cfRule>
  </conditionalFormatting>
  <conditionalFormatting sqref="D22">
    <cfRule type="expression" dxfId="44" priority="34">
      <formula>#REF!="GBP"</formula>
    </cfRule>
  </conditionalFormatting>
  <conditionalFormatting sqref="D34">
    <cfRule type="expression" dxfId="43" priority="9">
      <formula>#REF!="AUD"</formula>
    </cfRule>
  </conditionalFormatting>
  <conditionalFormatting sqref="D30">
    <cfRule type="expression" dxfId="42" priority="24">
      <formula>#REF!="USD"</formula>
    </cfRule>
  </conditionalFormatting>
  <conditionalFormatting sqref="D30">
    <cfRule type="expression" dxfId="41" priority="23">
      <formula>#REF!="EUR"</formula>
    </cfRule>
  </conditionalFormatting>
  <conditionalFormatting sqref="D30">
    <cfRule type="expression" dxfId="40" priority="22">
      <formula>#REF!="GBP"</formula>
    </cfRule>
  </conditionalFormatting>
  <conditionalFormatting sqref="D30">
    <cfRule type="expression" dxfId="39" priority="21">
      <formula>#REF!="AUD"</formula>
    </cfRule>
  </conditionalFormatting>
  <conditionalFormatting sqref="D31:D32">
    <cfRule type="expression" dxfId="38" priority="20">
      <formula>#REF!="USD"</formula>
    </cfRule>
  </conditionalFormatting>
  <conditionalFormatting sqref="D31:D32">
    <cfRule type="expression" dxfId="37" priority="19">
      <formula>#REF!="EUR"</formula>
    </cfRule>
  </conditionalFormatting>
  <conditionalFormatting sqref="D31:D32">
    <cfRule type="expression" dxfId="36" priority="18">
      <formula>#REF!="GBP"</formula>
    </cfRule>
  </conditionalFormatting>
  <conditionalFormatting sqref="D31:D32">
    <cfRule type="expression" dxfId="35" priority="17">
      <formula>#REF!="AUD"</formula>
    </cfRule>
  </conditionalFormatting>
  <conditionalFormatting sqref="D33">
    <cfRule type="expression" dxfId="34" priority="16">
      <formula>#REF!="USD"</formula>
    </cfRule>
  </conditionalFormatting>
  <conditionalFormatting sqref="D33">
    <cfRule type="expression" dxfId="33" priority="15">
      <formula>#REF!="EUR"</formula>
    </cfRule>
  </conditionalFormatting>
  <conditionalFormatting sqref="D33">
    <cfRule type="expression" dxfId="32" priority="14">
      <formula>#REF!="GBP"</formula>
    </cfRule>
  </conditionalFormatting>
  <conditionalFormatting sqref="D33">
    <cfRule type="expression" dxfId="31" priority="13">
      <formula>#REF!="AUD"</formula>
    </cfRule>
  </conditionalFormatting>
  <conditionalFormatting sqref="D34">
    <cfRule type="expression" dxfId="30" priority="12">
      <formula>#REF!="USD"</formula>
    </cfRule>
  </conditionalFormatting>
  <conditionalFormatting sqref="D34">
    <cfRule type="expression" dxfId="29" priority="11">
      <formula>#REF!="EUR"</formula>
    </cfRule>
  </conditionalFormatting>
  <conditionalFormatting sqref="D34">
    <cfRule type="expression" dxfId="28" priority="10">
      <formula>#REF!="GBP"</formula>
    </cfRule>
  </conditionalFormatting>
  <conditionalFormatting sqref="D43:D44">
    <cfRule type="expression" dxfId="27" priority="1">
      <formula>#REF!="AUD"</formula>
    </cfRule>
  </conditionalFormatting>
  <conditionalFormatting sqref="D45">
    <cfRule type="expression" dxfId="26" priority="8">
      <formula>#REF!="USD"</formula>
    </cfRule>
  </conditionalFormatting>
  <conditionalFormatting sqref="D45">
    <cfRule type="expression" dxfId="25" priority="7">
      <formula>#REF!="EUR"</formula>
    </cfRule>
  </conditionalFormatting>
  <conditionalFormatting sqref="D45">
    <cfRule type="expression" dxfId="24" priority="6">
      <formula>#REF!="GBP"</formula>
    </cfRule>
  </conditionalFormatting>
  <conditionalFormatting sqref="D45">
    <cfRule type="expression" dxfId="23" priority="5">
      <formula>#REF!="AUD"</formula>
    </cfRule>
  </conditionalFormatting>
  <conditionalFormatting sqref="D43:D44">
    <cfRule type="expression" dxfId="22" priority="4">
      <formula>#REF!="USD"</formula>
    </cfRule>
  </conditionalFormatting>
  <conditionalFormatting sqref="D43:D44">
    <cfRule type="expression" dxfId="21" priority="3">
      <formula>#REF!="EUR"</formula>
    </cfRule>
  </conditionalFormatting>
  <conditionalFormatting sqref="D43:D44">
    <cfRule type="expression" dxfId="20" priority="2">
      <formula>#REF!="GBP"</formula>
    </cfRule>
  </conditionalFormatting>
  <hyperlinks>
    <hyperlink ref="C40" r:id="rId1" display="(1) Kenny &amp; Company" xr:uid="{00000000-0004-0000-0300-000000000000}"/>
    <hyperlink ref="C18" r:id="rId2" xr:uid="{00000000-0004-0000-0300-000001000000}"/>
  </hyperlinks>
  <pageMargins left="0.7" right="0.7" top="0.75" bottom="0.75" header="0.3" footer="0.3"/>
  <pageSetup paperSize="9" scale="64"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E33"/>
  <sheetViews>
    <sheetView showGridLines="0" zoomScaleNormal="100" zoomScaleSheetLayoutView="142" workbookViewId="0">
      <selection activeCell="C6" sqref="C6"/>
    </sheetView>
  </sheetViews>
  <sheetFormatPr baseColWidth="10" defaultColWidth="8.77734375" defaultRowHeight="13.2" x14ac:dyDescent="0.3"/>
  <cols>
    <col min="1" max="1" width="3.6640625" style="5" customWidth="1"/>
    <col min="2" max="2" width="1.6640625" style="5" customWidth="1"/>
    <col min="3" max="3" width="69.109375" style="5" customWidth="1"/>
    <col min="4" max="4" width="18.44140625" style="7" customWidth="1"/>
    <col min="5" max="5" width="1.77734375" style="5" customWidth="1"/>
    <col min="6" max="6" width="3.6640625" style="5" customWidth="1"/>
    <col min="7" max="16384" width="8.77734375" style="5"/>
  </cols>
  <sheetData>
    <row r="2" spans="2:5" ht="21.45" customHeight="1" x14ac:dyDescent="0.3">
      <c r="B2" s="122" t="s">
        <v>96</v>
      </c>
      <c r="C2" s="123"/>
      <c r="D2" s="123"/>
      <c r="E2" s="124"/>
    </row>
    <row r="3" spans="2:5" s="15" customFormat="1" ht="16.2" x14ac:dyDescent="0.3">
      <c r="B3" s="128"/>
      <c r="C3" s="128"/>
      <c r="D3" s="128"/>
      <c r="E3" s="128"/>
    </row>
    <row r="4" spans="2:5" s="15" customFormat="1" ht="25.2" customHeight="1" x14ac:dyDescent="0.3">
      <c r="B4" s="91"/>
      <c r="C4" s="50" t="s">
        <v>97</v>
      </c>
      <c r="D4" s="92"/>
      <c r="E4" s="93"/>
    </row>
    <row r="5" spans="2:5" s="15" customFormat="1" ht="39.450000000000003" customHeight="1" x14ac:dyDescent="0.3">
      <c r="B5" s="94"/>
      <c r="C5" s="126" t="s">
        <v>48</v>
      </c>
      <c r="D5" s="126"/>
      <c r="E5" s="95"/>
    </row>
    <row r="6" spans="2:5" s="15" customFormat="1" ht="18.45" customHeight="1" x14ac:dyDescent="0.3">
      <c r="B6" s="94"/>
      <c r="C6" s="29"/>
      <c r="D6" s="30" t="s">
        <v>59</v>
      </c>
      <c r="E6" s="95"/>
    </row>
    <row r="7" spans="2:5" s="15" customFormat="1" ht="18.45" customHeight="1" x14ac:dyDescent="0.3">
      <c r="B7" s="94"/>
      <c r="C7" s="31" t="s">
        <v>98</v>
      </c>
      <c r="D7" s="32"/>
      <c r="E7" s="95"/>
    </row>
    <row r="8" spans="2:5" s="15" customFormat="1" ht="18.45" customHeight="1" x14ac:dyDescent="0.3">
      <c r="B8" s="94"/>
      <c r="C8" s="60" t="s">
        <v>99</v>
      </c>
      <c r="D8" s="61">
        <f>D7*'2. Kennzahlen'!C9</f>
        <v>0</v>
      </c>
      <c r="E8" s="95"/>
    </row>
    <row r="9" spans="2:5" s="15" customFormat="1" ht="9" customHeight="1" x14ac:dyDescent="0.3">
      <c r="B9" s="96"/>
      <c r="C9" s="97"/>
      <c r="D9" s="97"/>
      <c r="E9" s="98"/>
    </row>
    <row r="10" spans="2:5" s="15" customFormat="1" ht="16.2" x14ac:dyDescent="0.3">
      <c r="B10" s="99"/>
      <c r="C10" s="99"/>
      <c r="D10" s="99"/>
      <c r="E10" s="99"/>
    </row>
    <row r="11" spans="2:5" ht="23.55" customHeight="1" x14ac:dyDescent="0.3">
      <c r="B11" s="71"/>
      <c r="C11" s="50" t="s">
        <v>100</v>
      </c>
      <c r="D11" s="67"/>
      <c r="E11" s="72"/>
    </row>
    <row r="12" spans="2:5" ht="97.2" customHeight="1" x14ac:dyDescent="0.3">
      <c r="B12" s="73"/>
      <c r="C12" s="126" t="s">
        <v>101</v>
      </c>
      <c r="D12" s="126"/>
      <c r="E12" s="74"/>
    </row>
    <row r="13" spans="2:5" ht="31.8" customHeight="1" x14ac:dyDescent="0.3">
      <c r="B13" s="73"/>
      <c r="C13" s="127" t="s">
        <v>102</v>
      </c>
      <c r="D13" s="127"/>
      <c r="E13" s="74"/>
    </row>
    <row r="14" spans="2:5" ht="10.199999999999999" customHeight="1" x14ac:dyDescent="0.3">
      <c r="B14" s="73"/>
      <c r="C14" s="38"/>
      <c r="D14" s="38"/>
      <c r="E14" s="74"/>
    </row>
    <row r="15" spans="2:5" ht="18.45" customHeight="1" x14ac:dyDescent="0.3">
      <c r="B15" s="73"/>
      <c r="C15" s="29"/>
      <c r="D15" s="30" t="s">
        <v>59</v>
      </c>
      <c r="E15" s="74"/>
    </row>
    <row r="16" spans="2:5" ht="18.45" customHeight="1" x14ac:dyDescent="0.3">
      <c r="B16" s="73"/>
      <c r="C16" s="31" t="s">
        <v>103</v>
      </c>
      <c r="D16" s="32"/>
      <c r="E16" s="74"/>
    </row>
    <row r="17" spans="2:5" ht="18.45" customHeight="1" x14ac:dyDescent="0.3">
      <c r="B17" s="73"/>
      <c r="C17" s="60" t="s">
        <v>99</v>
      </c>
      <c r="D17" s="61">
        <f>D16*'2. Kennzahlen'!C9</f>
        <v>0</v>
      </c>
      <c r="E17" s="74"/>
    </row>
    <row r="18" spans="2:5" ht="17.399999999999999" x14ac:dyDescent="0.3">
      <c r="B18" s="75"/>
      <c r="C18" s="76"/>
      <c r="D18" s="77"/>
      <c r="E18" s="78"/>
    </row>
    <row r="19" spans="2:5" ht="16.2" x14ac:dyDescent="0.3">
      <c r="B19" s="100"/>
      <c r="C19" s="100"/>
      <c r="D19" s="101"/>
      <c r="E19" s="100"/>
    </row>
    <row r="20" spans="2:5" ht="18.45" customHeight="1" x14ac:dyDescent="0.3">
      <c r="B20" s="49"/>
      <c r="C20" s="50" t="s">
        <v>104</v>
      </c>
      <c r="D20" s="51"/>
      <c r="E20" s="52"/>
    </row>
    <row r="21" spans="2:5" ht="85.95" customHeight="1" x14ac:dyDescent="0.3">
      <c r="B21" s="55"/>
      <c r="C21" s="126" t="s">
        <v>105</v>
      </c>
      <c r="D21" s="126"/>
      <c r="E21" s="57"/>
    </row>
    <row r="22" spans="2:5" ht="18.45" customHeight="1" x14ac:dyDescent="0.3">
      <c r="B22" s="55"/>
      <c r="C22" s="129" t="s">
        <v>106</v>
      </c>
      <c r="D22" s="129"/>
      <c r="E22" s="57"/>
    </row>
    <row r="23" spans="2:5" ht="16.2" x14ac:dyDescent="0.3">
      <c r="B23" s="55"/>
      <c r="C23" s="65"/>
      <c r="D23" s="65"/>
      <c r="E23" s="57"/>
    </row>
    <row r="24" spans="2:5" ht="18" customHeight="1" x14ac:dyDescent="0.3">
      <c r="B24" s="55"/>
      <c r="C24" s="102"/>
      <c r="D24" s="103" t="s">
        <v>59</v>
      </c>
      <c r="E24" s="57"/>
    </row>
    <row r="25" spans="2:5" ht="18" customHeight="1" x14ac:dyDescent="0.3">
      <c r="B25" s="55"/>
      <c r="C25" s="104" t="s">
        <v>107</v>
      </c>
      <c r="D25" s="105"/>
      <c r="E25" s="57"/>
    </row>
    <row r="26" spans="2:5" ht="18" customHeight="1" x14ac:dyDescent="0.3">
      <c r="B26" s="55"/>
      <c r="C26" s="106" t="s">
        <v>99</v>
      </c>
      <c r="D26" s="107">
        <f>D25*'2. Kennzahlen'!C9</f>
        <v>0</v>
      </c>
      <c r="E26" s="57"/>
    </row>
    <row r="27" spans="2:5" ht="10.199999999999999" customHeight="1" x14ac:dyDescent="0.3">
      <c r="B27" s="16"/>
      <c r="C27" s="11"/>
      <c r="D27" s="18"/>
      <c r="E27" s="17"/>
    </row>
    <row r="28" spans="2:5" x14ac:dyDescent="0.3">
      <c r="B28" s="8"/>
      <c r="C28" s="8"/>
      <c r="D28" s="9"/>
      <c r="E28" s="8"/>
    </row>
    <row r="29" spans="2:5" x14ac:dyDescent="0.3">
      <c r="D29" s="5"/>
    </row>
    <row r="30" spans="2:5" x14ac:dyDescent="0.3">
      <c r="D30" s="5"/>
    </row>
    <row r="31" spans="2:5" x14ac:dyDescent="0.3">
      <c r="D31" s="5"/>
    </row>
    <row r="32" spans="2:5" x14ac:dyDescent="0.3">
      <c r="D32" s="5"/>
    </row>
    <row r="33" spans="4:4" x14ac:dyDescent="0.3">
      <c r="D33" s="5"/>
    </row>
  </sheetData>
  <mergeCells count="7">
    <mergeCell ref="B3:E3"/>
    <mergeCell ref="B2:E2"/>
    <mergeCell ref="C5:D5"/>
    <mergeCell ref="C22:D22"/>
    <mergeCell ref="C13:D13"/>
    <mergeCell ref="C12:D12"/>
    <mergeCell ref="C21:D21"/>
  </mergeCells>
  <conditionalFormatting sqref="D17">
    <cfRule type="expression" dxfId="19" priority="37">
      <formula>#REF!="AUD"</formula>
    </cfRule>
  </conditionalFormatting>
  <conditionalFormatting sqref="D17">
    <cfRule type="expression" dxfId="18" priority="40">
      <formula>#REF!="USD"</formula>
    </cfRule>
  </conditionalFormatting>
  <conditionalFormatting sqref="D17">
    <cfRule type="expression" dxfId="17" priority="39">
      <formula>#REF!="EUR"</formula>
    </cfRule>
  </conditionalFormatting>
  <conditionalFormatting sqref="D17">
    <cfRule type="expression" dxfId="16" priority="38">
      <formula>#REF!="GBP"</formula>
    </cfRule>
  </conditionalFormatting>
  <conditionalFormatting sqref="D26">
    <cfRule type="expression" dxfId="15" priority="32">
      <formula>#REF!="USD"</formula>
    </cfRule>
  </conditionalFormatting>
  <conditionalFormatting sqref="D26">
    <cfRule type="expression" dxfId="14" priority="31">
      <formula>#REF!="EUR"</formula>
    </cfRule>
  </conditionalFormatting>
  <conditionalFormatting sqref="D26">
    <cfRule type="expression" dxfId="13" priority="30">
      <formula>#REF!="GBP"</formula>
    </cfRule>
  </conditionalFormatting>
  <conditionalFormatting sqref="D26">
    <cfRule type="expression" dxfId="12" priority="29">
      <formula>#REF!="AUD"</formula>
    </cfRule>
  </conditionalFormatting>
  <conditionalFormatting sqref="D25">
    <cfRule type="expression" dxfId="11" priority="28">
      <formula>#REF!="USD"</formula>
    </cfRule>
  </conditionalFormatting>
  <conditionalFormatting sqref="D25">
    <cfRule type="expression" dxfId="10" priority="27">
      <formula>#REF!="EUR"</formula>
    </cfRule>
  </conditionalFormatting>
  <conditionalFormatting sqref="D25">
    <cfRule type="expression" dxfId="9" priority="26">
      <formula>#REF!="GBP"</formula>
    </cfRule>
  </conditionalFormatting>
  <conditionalFormatting sqref="D25">
    <cfRule type="expression" dxfId="8" priority="25">
      <formula>#REF!="AUD"</formula>
    </cfRule>
  </conditionalFormatting>
  <conditionalFormatting sqref="D8">
    <cfRule type="expression" dxfId="7" priority="12">
      <formula>#REF!="USD"</formula>
    </cfRule>
  </conditionalFormatting>
  <conditionalFormatting sqref="D8">
    <cfRule type="expression" dxfId="6" priority="11">
      <formula>#REF!="EUR"</formula>
    </cfRule>
  </conditionalFormatting>
  <conditionalFormatting sqref="D8">
    <cfRule type="expression" dxfId="5" priority="10">
      <formula>#REF!="GBP"</formula>
    </cfRule>
  </conditionalFormatting>
  <conditionalFormatting sqref="D8">
    <cfRule type="expression" dxfId="4" priority="9">
      <formula>#REF!="AUD"</formula>
    </cfRule>
  </conditionalFormatting>
  <conditionalFormatting sqref="D7">
    <cfRule type="expression" dxfId="3" priority="8">
      <formula>#REF!="USD"</formula>
    </cfRule>
  </conditionalFormatting>
  <conditionalFormatting sqref="D7">
    <cfRule type="expression" dxfId="2" priority="7">
      <formula>#REF!="EUR"</formula>
    </cfRule>
  </conditionalFormatting>
  <conditionalFormatting sqref="D7">
    <cfRule type="expression" dxfId="1" priority="6">
      <formula>#REF!="GBP"</formula>
    </cfRule>
  </conditionalFormatting>
  <conditionalFormatting sqref="D7">
    <cfRule type="expression" dxfId="0" priority="5">
      <formula>#REF!="AUD"</formula>
    </cfRule>
  </conditionalFormatting>
  <pageMargins left="0.7" right="0.7" top="0.75" bottom="0.75" header="0.3" footer="0.3"/>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4:L12"/>
  <sheetViews>
    <sheetView showGridLines="0" workbookViewId="0">
      <selection activeCell="N7" sqref="N7"/>
    </sheetView>
  </sheetViews>
  <sheetFormatPr baseColWidth="10" defaultColWidth="8.77734375" defaultRowHeight="14.4" x14ac:dyDescent="0.3"/>
  <cols>
    <col min="2" max="2" width="23.77734375" bestFit="1" customWidth="1"/>
    <col min="3" max="3" width="23.77734375" customWidth="1"/>
    <col min="4" max="6" width="15.6640625" customWidth="1"/>
    <col min="11" max="11" width="26.6640625" bestFit="1" customWidth="1"/>
    <col min="12" max="12" width="13.33203125" bestFit="1" customWidth="1"/>
  </cols>
  <sheetData>
    <row r="4" spans="2:12" x14ac:dyDescent="0.3">
      <c r="B4" t="s">
        <v>20</v>
      </c>
      <c r="D4" s="1" t="e">
        <f>SUM(D5:D17)</f>
        <v>#REF!</v>
      </c>
      <c r="K4" s="2" t="s">
        <v>21</v>
      </c>
      <c r="L4" s="2"/>
    </row>
    <row r="5" spans="2:12" x14ac:dyDescent="0.3">
      <c r="B5" t="s">
        <v>22</v>
      </c>
      <c r="C5" t="s">
        <v>23</v>
      </c>
      <c r="D5" s="1">
        <f>'3. Kosteneffekte'!D12</f>
        <v>0</v>
      </c>
      <c r="K5" s="2" t="s">
        <v>24</v>
      </c>
      <c r="L5" s="2" t="e">
        <f>OrderProcessing*'2. Kennzahlen'!C15/'2. Kennzahlen'!C10/60/1776</f>
        <v>#DIV/0!</v>
      </c>
    </row>
    <row r="6" spans="2:12" x14ac:dyDescent="0.3">
      <c r="B6" t="s">
        <v>25</v>
      </c>
      <c r="C6" t="s">
        <v>26</v>
      </c>
      <c r="D6" s="1">
        <f>'3. Kosteneffekte'!D23</f>
        <v>0</v>
      </c>
      <c r="K6" s="2" t="s">
        <v>27</v>
      </c>
      <c r="L6" s="3" t="e">
        <f>'2. Kennzahlen'!C13*Data!L5</f>
        <v>#DIV/0!</v>
      </c>
    </row>
    <row r="7" spans="2:12" x14ac:dyDescent="0.3">
      <c r="B7" t="s">
        <v>28</v>
      </c>
      <c r="C7" t="s">
        <v>29</v>
      </c>
      <c r="D7" s="1">
        <f>'3. Kosteneffekte'!D34</f>
        <v>0</v>
      </c>
      <c r="K7" s="2" t="s">
        <v>30</v>
      </c>
      <c r="L7" s="3" t="e">
        <f>('2. Kennzahlen'!C15/'2. Kennzahlen'!C10)*'3. Kosteneffekte'!D22*OrderErrors</f>
        <v>#DIV/0!</v>
      </c>
    </row>
    <row r="8" spans="2:12" x14ac:dyDescent="0.3">
      <c r="B8" t="s">
        <v>31</v>
      </c>
      <c r="C8" t="s">
        <v>32</v>
      </c>
      <c r="D8" s="1" t="e">
        <f>#REF!</f>
        <v>#REF!</v>
      </c>
      <c r="K8" s="2" t="s">
        <v>33</v>
      </c>
      <c r="L8" s="4">
        <f>CustomerRequests*'3. Kosteneffekte'!D31*222/60/1776</f>
        <v>0</v>
      </c>
    </row>
    <row r="9" spans="2:12" x14ac:dyDescent="0.3">
      <c r="B9" t="s">
        <v>34</v>
      </c>
      <c r="C9" t="s">
        <v>35</v>
      </c>
      <c r="D9" s="1" t="e">
        <f>'3. Kosteneffekte'!#REF!</f>
        <v>#REF!</v>
      </c>
      <c r="K9" s="2" t="s">
        <v>36</v>
      </c>
      <c r="L9" s="3">
        <f>'2. Kennzahlen'!C13*Data!L8</f>
        <v>0</v>
      </c>
    </row>
    <row r="10" spans="2:12" x14ac:dyDescent="0.3">
      <c r="B10" t="s">
        <v>37</v>
      </c>
      <c r="C10" t="s">
        <v>38</v>
      </c>
      <c r="D10" s="1">
        <f>'4. Umsatzeffekte'!D26</f>
        <v>0</v>
      </c>
      <c r="K10" s="2" t="s">
        <v>39</v>
      </c>
      <c r="L10" s="1" t="e">
        <f>#REF!</f>
        <v>#REF!</v>
      </c>
    </row>
    <row r="11" spans="2:12" x14ac:dyDescent="0.3">
      <c r="B11" t="s">
        <v>40</v>
      </c>
      <c r="C11" t="s">
        <v>41</v>
      </c>
      <c r="D11" s="1" t="e">
        <f>#REF!</f>
        <v>#REF!</v>
      </c>
    </row>
    <row r="12" spans="2:12" x14ac:dyDescent="0.3">
      <c r="B12" t="s">
        <v>42</v>
      </c>
      <c r="C12" t="s">
        <v>43</v>
      </c>
      <c r="D12" s="1" t="e">
        <f>#REF!</f>
        <v>#REF!</v>
      </c>
      <c r="K12" s="2" t="s">
        <v>44</v>
      </c>
      <c r="L12" s="1" t="e">
        <f>L6+L7+L9+L10</f>
        <v>#DIV/0!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51"/>
  <sheetViews>
    <sheetView showGridLines="0" topLeftCell="A36" zoomScaleNormal="100" zoomScaleSheetLayoutView="154" workbookViewId="0">
      <selection activeCell="B51" sqref="B51:E51"/>
    </sheetView>
  </sheetViews>
  <sheetFormatPr baseColWidth="10" defaultColWidth="8.77734375" defaultRowHeight="13.2" x14ac:dyDescent="0.3"/>
  <cols>
    <col min="1" max="1" width="3.6640625" style="5" customWidth="1"/>
    <col min="2" max="2" width="4" style="5" customWidth="1"/>
    <col min="3" max="3" width="62.6640625" style="5" customWidth="1"/>
    <col min="4" max="4" width="26.6640625" style="7" customWidth="1"/>
    <col min="5" max="5" width="2.44140625" style="5" customWidth="1"/>
    <col min="6" max="6" width="3.6640625" style="5" customWidth="1"/>
    <col min="7" max="7" width="9.109375" style="5" bestFit="1" customWidth="1"/>
    <col min="8" max="16384" width="8.77734375" style="5"/>
  </cols>
  <sheetData>
    <row r="2" spans="2:10" ht="20.55" customHeight="1" x14ac:dyDescent="0.3">
      <c r="B2" s="122" t="s">
        <v>46</v>
      </c>
      <c r="C2" s="123"/>
      <c r="D2" s="123"/>
      <c r="E2" s="124"/>
    </row>
    <row r="3" spans="2:10" s="15" customFormat="1" ht="16.2" x14ac:dyDescent="0.3">
      <c r="B3" s="46"/>
      <c r="C3" s="47"/>
      <c r="D3" s="48"/>
      <c r="E3" s="46"/>
      <c r="G3" s="5"/>
      <c r="H3" s="5"/>
      <c r="I3" s="5"/>
      <c r="J3" s="5"/>
    </row>
    <row r="4" spans="2:10" ht="17.399999999999999" x14ac:dyDescent="0.3">
      <c r="B4" s="71"/>
      <c r="C4" s="67"/>
      <c r="D4" s="67"/>
      <c r="E4" s="72"/>
    </row>
    <row r="5" spans="2:10" ht="19.2" customHeight="1" x14ac:dyDescent="0.3">
      <c r="B5" s="73"/>
      <c r="C5" s="108" t="s">
        <v>45</v>
      </c>
      <c r="D5" s="30" t="s">
        <v>59</v>
      </c>
      <c r="E5" s="74"/>
    </row>
    <row r="6" spans="2:10" ht="19.2" customHeight="1" x14ac:dyDescent="0.3">
      <c r="B6" s="73"/>
      <c r="C6" s="38" t="s">
        <v>108</v>
      </c>
      <c r="D6" s="109">
        <f>'3. Kosteneffekte'!D12</f>
        <v>0</v>
      </c>
      <c r="E6" s="74"/>
    </row>
    <row r="7" spans="2:10" ht="19.2" customHeight="1" x14ac:dyDescent="0.3">
      <c r="B7" s="73"/>
      <c r="C7" s="38" t="s">
        <v>109</v>
      </c>
      <c r="D7" s="109">
        <f>'3. Kosteneffekte'!D23</f>
        <v>0</v>
      </c>
      <c r="E7" s="74"/>
    </row>
    <row r="8" spans="2:10" ht="19.2" customHeight="1" x14ac:dyDescent="0.3">
      <c r="B8" s="73"/>
      <c r="C8" s="38" t="s">
        <v>86</v>
      </c>
      <c r="D8" s="109">
        <f>'3. Kosteneffekte'!D34</f>
        <v>0</v>
      </c>
      <c r="E8" s="74"/>
    </row>
    <row r="9" spans="2:10" ht="19.2" customHeight="1" x14ac:dyDescent="0.3">
      <c r="B9" s="73"/>
      <c r="C9" s="38" t="s">
        <v>110</v>
      </c>
      <c r="D9" s="109">
        <f>'3. Kosteneffekte'!D45</f>
        <v>0</v>
      </c>
      <c r="E9" s="74"/>
    </row>
    <row r="10" spans="2:10" ht="19.2" customHeight="1" x14ac:dyDescent="0.3">
      <c r="B10" s="73"/>
      <c r="C10" s="60" t="s">
        <v>111</v>
      </c>
      <c r="D10" s="110">
        <f>SUM(D6:D9)</f>
        <v>0</v>
      </c>
      <c r="E10" s="74"/>
    </row>
    <row r="11" spans="2:10" ht="17.399999999999999" x14ac:dyDescent="0.3">
      <c r="B11" s="75"/>
      <c r="C11" s="76"/>
      <c r="D11" s="76"/>
      <c r="E11" s="78"/>
    </row>
    <row r="12" spans="2:10" ht="16.2" x14ac:dyDescent="0.3">
      <c r="B12" s="100"/>
      <c r="C12" s="100"/>
      <c r="D12" s="101"/>
      <c r="E12" s="100"/>
    </row>
    <row r="13" spans="2:10" ht="16.2" x14ac:dyDescent="0.3">
      <c r="B13" s="100"/>
      <c r="C13" s="100"/>
      <c r="D13" s="101"/>
      <c r="E13" s="100"/>
    </row>
    <row r="14" spans="2:10" ht="16.2" x14ac:dyDescent="0.3">
      <c r="B14" s="100"/>
      <c r="C14" s="100"/>
      <c r="D14" s="101"/>
      <c r="E14" s="100"/>
    </row>
    <row r="15" spans="2:10" ht="16.2" x14ac:dyDescent="0.3">
      <c r="B15" s="100"/>
      <c r="C15" s="100"/>
      <c r="D15" s="101"/>
      <c r="E15" s="100"/>
    </row>
    <row r="16" spans="2:10" ht="16.2" x14ac:dyDescent="0.3">
      <c r="B16" s="100"/>
      <c r="C16" s="100"/>
      <c r="D16" s="101"/>
      <c r="E16" s="100"/>
    </row>
    <row r="17" spans="2:5" ht="16.2" x14ac:dyDescent="0.3">
      <c r="B17" s="100"/>
      <c r="C17" s="100"/>
      <c r="D17" s="101"/>
      <c r="E17" s="100"/>
    </row>
    <row r="18" spans="2:5" ht="16.2" x14ac:dyDescent="0.3">
      <c r="B18" s="100"/>
      <c r="C18" s="100"/>
      <c r="D18" s="101"/>
      <c r="E18" s="100"/>
    </row>
    <row r="19" spans="2:5" ht="16.2" x14ac:dyDescent="0.3">
      <c r="B19" s="100"/>
      <c r="C19" s="100"/>
      <c r="D19" s="101"/>
      <c r="E19" s="100"/>
    </row>
    <row r="20" spans="2:5" ht="16.2" x14ac:dyDescent="0.3">
      <c r="B20" s="100"/>
      <c r="C20" s="100"/>
      <c r="D20" s="101"/>
      <c r="E20" s="100"/>
    </row>
    <row r="21" spans="2:5" ht="16.2" x14ac:dyDescent="0.3">
      <c r="B21" s="100"/>
      <c r="C21" s="100"/>
      <c r="D21" s="101"/>
      <c r="E21" s="100"/>
    </row>
    <row r="22" spans="2:5" ht="16.2" x14ac:dyDescent="0.3">
      <c r="B22" s="100"/>
      <c r="C22" s="100"/>
      <c r="D22" s="101"/>
      <c r="E22" s="100"/>
    </row>
    <row r="23" spans="2:5" ht="16.2" x14ac:dyDescent="0.3">
      <c r="B23" s="100"/>
      <c r="C23" s="100"/>
      <c r="D23" s="101"/>
      <c r="E23" s="100"/>
    </row>
    <row r="24" spans="2:5" ht="16.2" x14ac:dyDescent="0.3">
      <c r="B24" s="100"/>
      <c r="C24" s="100"/>
      <c r="D24" s="101"/>
      <c r="E24" s="100"/>
    </row>
    <row r="25" spans="2:5" ht="16.2" x14ac:dyDescent="0.3">
      <c r="B25" s="100"/>
      <c r="C25" s="100"/>
      <c r="D25" s="101"/>
      <c r="E25" s="100"/>
    </row>
    <row r="26" spans="2:5" ht="16.2" x14ac:dyDescent="0.3">
      <c r="B26" s="100"/>
      <c r="C26" s="100"/>
      <c r="D26" s="101"/>
      <c r="E26" s="100"/>
    </row>
    <row r="27" spans="2:5" ht="16.2" x14ac:dyDescent="0.3">
      <c r="B27" s="100"/>
      <c r="C27" s="100"/>
      <c r="D27" s="101"/>
      <c r="E27" s="100"/>
    </row>
    <row r="28" spans="2:5" ht="16.2" x14ac:dyDescent="0.3">
      <c r="B28" s="49"/>
      <c r="C28" s="111"/>
      <c r="D28" s="111"/>
      <c r="E28" s="52"/>
    </row>
    <row r="29" spans="2:5" s="19" customFormat="1" ht="18.45" customHeight="1" x14ac:dyDescent="0.3">
      <c r="B29" s="73"/>
      <c r="C29" s="108" t="s">
        <v>96</v>
      </c>
      <c r="D29" s="30" t="s">
        <v>59</v>
      </c>
      <c r="E29" s="74"/>
    </row>
    <row r="30" spans="2:5" s="19" customFormat="1" ht="18.45" customHeight="1" x14ac:dyDescent="0.3">
      <c r="B30" s="73"/>
      <c r="C30" s="38" t="s">
        <v>112</v>
      </c>
      <c r="D30" s="109">
        <f>'4. Umsatzeffekte'!D8</f>
        <v>0</v>
      </c>
      <c r="E30" s="74"/>
    </row>
    <row r="31" spans="2:5" s="19" customFormat="1" ht="18.45" customHeight="1" x14ac:dyDescent="0.3">
      <c r="B31" s="73"/>
      <c r="C31" s="38" t="s">
        <v>113</v>
      </c>
      <c r="D31" s="109">
        <f>'4. Umsatzeffekte'!D17</f>
        <v>0</v>
      </c>
      <c r="E31" s="74"/>
    </row>
    <row r="32" spans="2:5" s="19" customFormat="1" ht="18.45" customHeight="1" x14ac:dyDescent="0.3">
      <c r="B32" s="73"/>
      <c r="C32" s="38" t="s">
        <v>114</v>
      </c>
      <c r="D32" s="109">
        <f>'4. Umsatzeffekte'!D26</f>
        <v>0</v>
      </c>
      <c r="E32" s="74"/>
    </row>
    <row r="33" spans="2:5" s="19" customFormat="1" ht="18.45" customHeight="1" x14ac:dyDescent="0.3">
      <c r="B33" s="73"/>
      <c r="C33" s="60" t="s">
        <v>115</v>
      </c>
      <c r="D33" s="112">
        <f>SUM(D30:D32)</f>
        <v>0</v>
      </c>
      <c r="E33" s="74"/>
    </row>
    <row r="34" spans="2:5" ht="16.2" x14ac:dyDescent="0.3">
      <c r="B34" s="62"/>
      <c r="C34" s="86"/>
      <c r="D34" s="86"/>
      <c r="E34" s="64"/>
    </row>
    <row r="35" spans="2:5" ht="16.2" x14ac:dyDescent="0.3">
      <c r="B35" s="100"/>
      <c r="C35" s="100"/>
      <c r="D35" s="101"/>
      <c r="E35" s="100"/>
    </row>
    <row r="36" spans="2:5" ht="16.2" x14ac:dyDescent="0.3">
      <c r="B36" s="100"/>
      <c r="C36" s="100"/>
      <c r="D36" s="101"/>
      <c r="E36" s="100"/>
    </row>
    <row r="37" spans="2:5" ht="16.2" x14ac:dyDescent="0.3">
      <c r="B37" s="100"/>
      <c r="C37" s="100"/>
      <c r="D37" s="101"/>
      <c r="E37" s="100"/>
    </row>
    <row r="38" spans="2:5" ht="16.2" x14ac:dyDescent="0.3">
      <c r="B38" s="100"/>
      <c r="C38" s="100"/>
      <c r="D38" s="101"/>
      <c r="E38" s="100"/>
    </row>
    <row r="39" spans="2:5" ht="16.2" x14ac:dyDescent="0.3">
      <c r="B39" s="100"/>
      <c r="C39" s="100"/>
      <c r="D39" s="101"/>
      <c r="E39" s="100"/>
    </row>
    <row r="40" spans="2:5" ht="16.2" x14ac:dyDescent="0.3">
      <c r="B40" s="100"/>
      <c r="C40" s="100"/>
      <c r="D40" s="101"/>
      <c r="E40" s="100"/>
    </row>
    <row r="41" spans="2:5" ht="16.2" x14ac:dyDescent="0.3">
      <c r="B41" s="100"/>
      <c r="C41" s="100"/>
      <c r="D41" s="101"/>
      <c r="E41" s="100"/>
    </row>
    <row r="42" spans="2:5" ht="16.2" x14ac:dyDescent="0.3">
      <c r="B42" s="100"/>
      <c r="C42" s="100"/>
      <c r="D42" s="101"/>
      <c r="E42" s="100"/>
    </row>
    <row r="43" spans="2:5" ht="16.2" x14ac:dyDescent="0.3">
      <c r="B43" s="100"/>
      <c r="C43" s="100"/>
      <c r="D43" s="101"/>
      <c r="E43" s="100"/>
    </row>
    <row r="44" spans="2:5" ht="16.2" x14ac:dyDescent="0.3">
      <c r="B44" s="100"/>
      <c r="C44" s="100"/>
      <c r="D44" s="101"/>
      <c r="E44" s="100"/>
    </row>
    <row r="45" spans="2:5" ht="16.2" x14ac:dyDescent="0.3">
      <c r="B45" s="100"/>
      <c r="C45" s="100"/>
      <c r="D45" s="101"/>
      <c r="E45" s="100"/>
    </row>
    <row r="46" spans="2:5" ht="16.2" x14ac:dyDescent="0.3">
      <c r="B46" s="100"/>
      <c r="C46" s="100"/>
      <c r="D46" s="101"/>
      <c r="E46" s="100"/>
    </row>
    <row r="47" spans="2:5" ht="16.2" x14ac:dyDescent="0.3">
      <c r="B47" s="100"/>
      <c r="C47" s="100"/>
      <c r="D47" s="101"/>
      <c r="E47" s="100"/>
    </row>
    <row r="48" spans="2:5" ht="16.2" x14ac:dyDescent="0.3">
      <c r="B48" s="100"/>
      <c r="C48" s="100"/>
      <c r="D48" s="101"/>
      <c r="E48" s="100"/>
    </row>
    <row r="49" spans="2:5" ht="16.2" x14ac:dyDescent="0.3">
      <c r="B49" s="100"/>
      <c r="C49" s="100"/>
      <c r="D49" s="101"/>
      <c r="E49" s="100"/>
    </row>
    <row r="50" spans="2:5" ht="16.2" x14ac:dyDescent="0.3">
      <c r="B50" s="100"/>
      <c r="C50" s="100"/>
      <c r="D50" s="101"/>
      <c r="E50" s="100"/>
    </row>
    <row r="51" spans="2:5" ht="35.549999999999997" customHeight="1" x14ac:dyDescent="0.3">
      <c r="B51" s="116" t="s">
        <v>49</v>
      </c>
      <c r="C51" s="130"/>
      <c r="D51" s="130"/>
      <c r="E51" s="117"/>
    </row>
  </sheetData>
  <mergeCells count="2">
    <mergeCell ref="B2:E2"/>
    <mergeCell ref="B51:E51"/>
  </mergeCells>
  <hyperlinks>
    <hyperlink ref="B51:D51" r:id="rId1" display="https://www.sana-commerce.com/demo-request/" xr:uid="{00000000-0004-0000-0600-000000000000}"/>
    <hyperlink ref="B51:E51" r:id="rId2" display="https://www.sana-commerce.com/de/demo-anfrage/" xr:uid="{7762B1F0-CAA7-43AF-A446-B32ACFA80A7D}"/>
  </hyperlinks>
  <pageMargins left="0.7" right="0.7" top="0.75" bottom="0.75" header="0.3" footer="0.3"/>
  <pageSetup paperSize="9" scale="92"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480ADCD4CD3749B6675108F1456F96" ma:contentTypeVersion="18" ma:contentTypeDescription="Create a new document." ma:contentTypeScope="" ma:versionID="b0f781c8365ab43947136eaa22cc38cb">
  <xsd:schema xmlns:xsd="http://www.w3.org/2001/XMLSchema" xmlns:xs="http://www.w3.org/2001/XMLSchema" xmlns:p="http://schemas.microsoft.com/office/2006/metadata/properties" xmlns:ns2="c2499afa-aa6c-4dc4-8fdc-b6e7247b6f82" xmlns:ns3="ebe3bc89-49b1-40b4-9cd6-110e1c0776d2" targetNamespace="http://schemas.microsoft.com/office/2006/metadata/properties" ma:root="true" ma:fieldsID="a82c6edd5f4222a4713d96130d46bede" ns2:_="" ns3:_="">
    <xsd:import namespace="c2499afa-aa6c-4dc4-8fdc-b6e7247b6f82"/>
    <xsd:import namespace="ebe3bc89-49b1-40b4-9cd6-110e1c0776d2"/>
    <xsd:element name="properties">
      <xsd:complexType>
        <xsd:sequence>
          <xsd:element name="documentManagement">
            <xsd:complexType>
              <xsd:all>
                <xsd:element ref="ns2:Date" minOccurs="0"/>
                <xsd:element ref="ns3:SharedWithUsers" minOccurs="0"/>
                <xsd:element ref="ns3:SharedWithDetails" minOccurs="0"/>
                <xsd:element ref="ns3:LastSharedByTime" minOccurs="0"/>
                <xsd:element ref="ns3:LastSharedByUser"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howpad_x0020_Publish" minOccurs="0"/>
                <xsd:element ref="ns2:kf491675b7b445bd8c2b2cb211e60c37"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99afa-aa6c-4dc4-8fdc-b6e7247b6f82" elementFormDefault="qualified">
    <xsd:import namespace="http://schemas.microsoft.com/office/2006/documentManagement/types"/>
    <xsd:import namespace="http://schemas.microsoft.com/office/infopath/2007/PartnerControls"/>
    <xsd:element name="Date" ma:index="8" nillable="true" ma:displayName="Date" ma:format="DateOnly" ma:internalName="Date">
      <xsd:simpleType>
        <xsd:restriction base="dms:DateTime"/>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howpad_x0020_Publish" ma:index="21" nillable="true" ma:displayName="Showpad Publish" ma:default="Not Published" ma:format="Dropdown" ma:internalName="Showpad_x0020_Publish">
      <xsd:simpleType>
        <xsd:restriction base="dms:Choice">
          <xsd:enumeration value="Publish"/>
          <xsd:enumeration value="Not Published"/>
        </xsd:restriction>
      </xsd:simpleType>
    </xsd:element>
    <xsd:element name="kf491675b7b445bd8c2b2cb211e60c37" ma:index="23" nillable="true" ma:taxonomy="true" ma:internalName="kf491675b7b445bd8c2b2cb211e60c37" ma:taxonomyFieldName="Showpad_x0020_Tags" ma:displayName="Showpad Tags" ma:default="" ma:fieldId="{4f491675-b7b4-45bd-8c2b-2cb211e60c37}" ma:taxonomyMulti="true" ma:sspId="a4b6a7bd-9c15-455f-886f-2ced166335ba" ma:termSetId="427aaa11-5ac5-4298-b5ed-16bf746d7bf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e3bc89-49b1-40b4-9cd6-110e1c0776d2"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Time" ma:index="11" nillable="true" ma:displayName="Last Shared By Time" ma:internalName="LastSharedByTime" ma:readOnly="true">
      <xsd:simpleType>
        <xsd:restriction base="dms:DateTime"/>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element name="TaxCatchAll" ma:index="24" nillable="true" ma:displayName="Taxonomy Catch All Column" ma:hidden="true" ma:list="{f5d18bdd-8145-45cf-8fca-e179f1926612}" ma:internalName="TaxCatchAll" ma:showField="CatchAllData" ma:web="ebe3bc89-49b1-40b4-9cd6-110e1c0776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owpad_x0020_Publish xmlns="c2499afa-aa6c-4dc4-8fdc-b6e7247b6f82">Publish</Showpad_x0020_Publish>
    <Date xmlns="c2499afa-aa6c-4dc4-8fdc-b6e7247b6f82" xsi:nil="true"/>
    <kf491675b7b445bd8c2b2cb211e60c37 xmlns="c2499afa-aa6c-4dc4-8fdc-b6e7247b6f82">
      <Terms xmlns="http://schemas.microsoft.com/office/infopath/2007/PartnerControls">
        <TermInfo xmlns="http://schemas.microsoft.com/office/infopath/2007/PartnerControls">
          <TermName xmlns="http://schemas.microsoft.com/office/infopath/2007/PartnerControls">Templates</TermName>
          <TermId xmlns="http://schemas.microsoft.com/office/infopath/2007/PartnerControls">5dc6c6c7-92a0-4f22-baf4-0643745e6d86</TermId>
        </TermInfo>
        <TermInfo xmlns="http://schemas.microsoft.com/office/infopath/2007/PartnerControls">
          <TermName xmlns="http://schemas.microsoft.com/office/infopath/2007/PartnerControls">EN-UK</TermName>
          <TermId xmlns="http://schemas.microsoft.com/office/infopath/2007/PartnerControls">60e821be-cacd-48ce-a402-4eb06cfe4125</TermId>
        </TermInfo>
        <TermInfo xmlns="http://schemas.microsoft.com/office/infopath/2007/PartnerControls">
          <TermName xmlns="http://schemas.microsoft.com/office/infopath/2007/PartnerControls">EN-US</TermName>
          <TermId xmlns="http://schemas.microsoft.com/office/infopath/2007/PartnerControls">30a4b918-2820-4fe1-b954-fa41c82df047</TermId>
        </TermInfo>
        <TermInfo xmlns="http://schemas.microsoft.com/office/infopath/2007/PartnerControls">
          <TermName xmlns="http://schemas.microsoft.com/office/infopath/2007/PartnerControls">ROI calculator</TermName>
          <TermId xmlns="http://schemas.microsoft.com/office/infopath/2007/PartnerControls">28f2793d-9bbf-4f57-8ba3-dc580468e449</TermId>
        </TermInfo>
      </Terms>
    </kf491675b7b445bd8c2b2cb211e60c37>
    <TaxCatchAll xmlns="ebe3bc89-49b1-40b4-9cd6-110e1c0776d2">
      <Value>15</Value>
      <Value>80</Value>
      <Value>78</Value>
      <Value>14</Value>
    </TaxCatchAll>
  </documentManagement>
</p:properties>
</file>

<file path=customXml/itemProps1.xml><?xml version="1.0" encoding="utf-8"?>
<ds:datastoreItem xmlns:ds="http://schemas.openxmlformats.org/officeDocument/2006/customXml" ds:itemID="{F1D76EAC-6A8D-4312-9454-89938C113E01}">
  <ds:schemaRefs>
    <ds:schemaRef ds:uri="http://schemas.microsoft.com/sharepoint/v3/contenttype/forms"/>
  </ds:schemaRefs>
</ds:datastoreItem>
</file>

<file path=customXml/itemProps2.xml><?xml version="1.0" encoding="utf-8"?>
<ds:datastoreItem xmlns:ds="http://schemas.openxmlformats.org/officeDocument/2006/customXml" ds:itemID="{B4BA4266-8897-492A-BA82-13124757C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99afa-aa6c-4dc4-8fdc-b6e7247b6f82"/>
    <ds:schemaRef ds:uri="ebe3bc89-49b1-40b4-9cd6-110e1c0776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0C8E25-2A56-4E4D-A5C5-D13EC0D663E1}">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infopath/2007/PartnerControls"/>
    <ds:schemaRef ds:uri="ebe3bc89-49b1-40b4-9cd6-110e1c0776d2"/>
    <ds:schemaRef ds:uri="c2499afa-aa6c-4dc4-8fdc-b6e7247b6f8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1. Einleitung</vt:lpstr>
      <vt:lpstr>2. Kennzahlen</vt:lpstr>
      <vt:lpstr>Sheet1</vt:lpstr>
      <vt:lpstr>3. Kosteneffekte</vt:lpstr>
      <vt:lpstr>4. Umsatzeffekte</vt:lpstr>
      <vt:lpstr>Data</vt:lpstr>
      <vt:lpstr>5. Ergebnisse</vt:lpstr>
      <vt:lpstr>CustomerRequests</vt:lpstr>
      <vt:lpstr>'1. Einleitung'!Druckbereich</vt:lpstr>
      <vt:lpstr>'2. Kennzahlen'!Druckbereich</vt:lpstr>
      <vt:lpstr>'3. Kosteneffekte'!Druckbereich</vt:lpstr>
      <vt:lpstr>'4. Umsatzeffekte'!Druckbereich</vt:lpstr>
      <vt:lpstr>'5. Ergebnisse'!Druckbereich</vt:lpstr>
      <vt:lpstr>OrderErrors</vt:lpstr>
      <vt:lpstr>OrderProcessing</vt:lpstr>
      <vt:lpstr>Personalisation</vt:lpstr>
      <vt:lpstr>'4. Umsatzeffekte'!SalesForce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Armand van den Bos</dc:creator>
  <cp:keywords/>
  <dc:description/>
  <cp:lastModifiedBy>Lena Santen</cp:lastModifiedBy>
  <cp:revision/>
  <dcterms:created xsi:type="dcterms:W3CDTF">2018-08-27T14:07:33Z</dcterms:created>
  <dcterms:modified xsi:type="dcterms:W3CDTF">2020-07-15T11:38:04Z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0x0101000D480ADCD4CD3749B6675108F1456F96</vt:lpwstr>
  </property>
  <property fmtid="{D5CDD505-2E9C-101B-9397-08002B2CF9AE}" pid="3" name="Showpad Tags">
    <vt:lpwstr>78;#Templates|5dc6c6c7-92a0-4f22-baf4-0643745e6d86;#15;#EN-UK|60e821be-cacd-48ce-a402-4eb06cfe4125;#14;#EN-US|30a4b918-2820-4fe1-b954-fa41c82df047;#80;#ROI calculator|28f2793d-9bbf-4f57-8ba3-dc580468e449</vt:lpwstr>
  </property>
  <property fmtid="{D5CDD505-2E9C-101B-9397-08002B2CF9AE}" pid="4" name="UploadedtoShowpad">
    <vt:bool>true</vt:bool>
  </property>
</Properties>
</file>